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o-vedovetto\Downloads\schede excel esami oss\"/>
    </mc:Choice>
  </mc:AlternateContent>
  <bookViews>
    <workbookView xWindow="0" yWindow="0" windowWidth="28800" windowHeight="12315"/>
  </bookViews>
  <sheets>
    <sheet name="LEGGIMI" sheetId="2" r:id="rId1"/>
    <sheet name="COGNOME NOME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" i="1" l="1"/>
  <c r="U19" i="1"/>
  <c r="T19" i="1"/>
  <c r="U20" i="1"/>
  <c r="T20" i="1"/>
  <c r="U17" i="1"/>
  <c r="T17" i="1"/>
  <c r="U15" i="1"/>
  <c r="T15" i="1"/>
  <c r="T11" i="1"/>
  <c r="U11" i="1"/>
  <c r="T12" i="1"/>
  <c r="U12" i="1"/>
  <c r="T13" i="1"/>
  <c r="U13" i="1"/>
  <c r="V17" i="1" l="1"/>
  <c r="V20" i="1"/>
  <c r="V12" i="1"/>
  <c r="V13" i="1"/>
  <c r="V15" i="1"/>
  <c r="V11" i="1"/>
  <c r="V19" i="1"/>
  <c r="R28" i="1" l="1"/>
  <c r="R29" i="1"/>
  <c r="R30" i="1"/>
  <c r="R27" i="1"/>
  <c r="Q28" i="1"/>
  <c r="S28" i="1" s="1"/>
  <c r="Q29" i="1"/>
  <c r="S29" i="1" s="1"/>
  <c r="Q30" i="1"/>
  <c r="Q27" i="1"/>
  <c r="S27" i="1" s="1"/>
  <c r="Q20" i="1"/>
  <c r="R20" i="1"/>
  <c r="Q21" i="1"/>
  <c r="R21" i="1"/>
  <c r="Q19" i="1"/>
  <c r="S19" i="1" s="1"/>
  <c r="R16" i="1"/>
  <c r="Q16" i="1"/>
  <c r="Q12" i="1"/>
  <c r="R12" i="1"/>
  <c r="Q13" i="1"/>
  <c r="R13" i="1"/>
  <c r="R11" i="1"/>
  <c r="Q11" i="1"/>
  <c r="U10" i="1"/>
  <c r="T10" i="1"/>
  <c r="T22" i="1" s="1"/>
  <c r="Q31" i="1" l="1"/>
  <c r="S30" i="1"/>
  <c r="S31" i="1" s="1"/>
  <c r="S16" i="1"/>
  <c r="S21" i="1"/>
  <c r="S20" i="1"/>
  <c r="S13" i="1"/>
  <c r="S12" i="1"/>
  <c r="Q22" i="1"/>
  <c r="S11" i="1"/>
  <c r="V10" i="1"/>
  <c r="V22" i="1" s="1"/>
  <c r="I48" i="1"/>
  <c r="I31" i="1" l="1"/>
  <c r="S22" i="1"/>
  <c r="Q23" i="1" s="1"/>
  <c r="I22" i="1" s="1"/>
  <c r="I35" i="1" s="1"/>
  <c r="O28" i="1"/>
  <c r="O29" i="1"/>
  <c r="O30" i="1"/>
  <c r="O27" i="1"/>
  <c r="P11" i="1"/>
  <c r="P12" i="1"/>
  <c r="P13" i="1"/>
  <c r="P15" i="1"/>
  <c r="P17" i="1"/>
  <c r="P19" i="1"/>
  <c r="P20" i="1"/>
  <c r="P10" i="1"/>
  <c r="O19" i="1"/>
  <c r="O20" i="1"/>
  <c r="O21" i="1"/>
  <c r="O16" i="1"/>
  <c r="O12" i="1"/>
  <c r="O13" i="1"/>
  <c r="O11" i="1"/>
  <c r="O31" i="1" l="1"/>
  <c r="O22" i="1"/>
  <c r="K56" i="1"/>
  <c r="K53" i="1"/>
  <c r="I72" i="1"/>
  <c r="I36" i="1"/>
  <c r="L31" i="1" l="1"/>
  <c r="L36" i="1"/>
  <c r="L22" i="1"/>
  <c r="L35" i="1"/>
  <c r="I37" i="1"/>
  <c r="I71" i="1" s="1"/>
  <c r="K61" i="1"/>
  <c r="K64" i="1" s="1"/>
  <c r="I73" i="1" s="1"/>
  <c r="B62" i="1" l="1"/>
  <c r="B63" i="1"/>
  <c r="I74" i="1"/>
</calcChain>
</file>

<file path=xl/sharedStrings.xml><?xml version="1.0" encoding="utf-8"?>
<sst xmlns="http://schemas.openxmlformats.org/spreadsheetml/2006/main" count="135" uniqueCount="112">
  <si>
    <t>sez 1: VALUTAZIONI DISCIPLINE</t>
  </si>
  <si>
    <t>ORE</t>
  </si>
  <si>
    <t>VAL.</t>
  </si>
  <si>
    <t>LEGISLAZIONE SOCIO-SANITARIA E LEGISLAZIONE DEL LAVORO</t>
  </si>
  <si>
    <t>R</t>
  </si>
  <si>
    <t>ASSISTENZA ALLA PERSONA NEI BISOGNI DI BASE E NELLE ATTIVITÀ DI VITA QUOTIDIANA</t>
  </si>
  <si>
    <t>ORGANIZZAZIONE DEI SERVIZI SANITARI, SOCIO-SANITARI E SOCIALI</t>
  </si>
  <si>
    <t>PRIMO SOCCORSO</t>
  </si>
  <si>
    <t>ASPETTI DI ETICA, BIOETICA E DEONTOLOGIA PROFESSIONALE</t>
  </si>
  <si>
    <t>ASSISTENZA ALLA PERSONA SOTTOPOSTA A INTERVENTO CHIRURGICO</t>
  </si>
  <si>
    <t>ORIENTAMENTO AL RUOLO</t>
  </si>
  <si>
    <t>ASSISTENZA ALLA PERSONA CON DISTURBI MENTALI</t>
  </si>
  <si>
    <t>SALUTE, MALATTIA E DISABILITÀ</t>
  </si>
  <si>
    <t>ASSISTENZA ALLA PERSONA CON DIPENDENZE PATOLOGICHE</t>
  </si>
  <si>
    <t>INGLESE</t>
  </si>
  <si>
    <t>ASSISTENZA ALLA PERSONA ANZIANA</t>
  </si>
  <si>
    <t>RIELABORAZIONE DEL TIROCINIO</t>
  </si>
  <si>
    <t>ASSISTENZA ALLA PERSONA CON DISABILITÀ IN ETÀ EVOLUTIVA E ADULTA</t>
  </si>
  <si>
    <t>PSICO-PEDAGOGIA E SOCIOLOGIA</t>
  </si>
  <si>
    <t>ASSISTENZA E CURE DI FINE VITA</t>
  </si>
  <si>
    <t>RELAZIONE PROFESSIONALE CON ASSISTITO, CAREGIVER ED EQUIPE</t>
  </si>
  <si>
    <t>ATTIVITÀ DI ANIMAZIONE E RIABILITAZIONE</t>
  </si>
  <si>
    <t>IGIENE</t>
  </si>
  <si>
    <t>APPROCCI ASSISTENZIALI E METODI NEI CONTESTI SANITARIO, SOCIO-SANITARIO E SOCIALE</t>
  </si>
  <si>
    <t>IGIENE, SICUREZZA E COMFORT AMBIENTALE</t>
  </si>
  <si>
    <t>SALUTE E SICUREZZA SUL LAVORO</t>
  </si>
  <si>
    <t>PRINCIPI E METODI ASSISTENZIALI RIVOLTI AI BISOGNI DI BASE DELLA PERSONA</t>
  </si>
  <si>
    <t>INFORMATICA</t>
  </si>
  <si>
    <t>MEDIA PONDERATA DISCIPLINE</t>
  </si>
  <si>
    <t>=RICONOSCIUTO</t>
  </si>
  <si>
    <t>sez 2: VALUTAZIONI TIROCINI</t>
  </si>
  <si>
    <t>VAL</t>
  </si>
  <si>
    <t>TIROCINIO RESIDENZA</t>
  </si>
  <si>
    <t>TIROCINO DEGENZA</t>
  </si>
  <si>
    <t>MEDIA PONDERATA TIROCINI</t>
  </si>
  <si>
    <t>AMMISSIONE ESAME DI QUALIFICA</t>
  </si>
  <si>
    <t>PUNTI DISCIPLINE</t>
  </si>
  <si>
    <t>PUNTI ESPERIENZA DI TIROCINIO</t>
  </si>
  <si>
    <t>VOTO DI AMMISSIONE ESAME DI QUALIFICA</t>
  </si>
  <si>
    <t>/20</t>
  </si>
  <si>
    <t>sez 3: ESAME DI QUALIFICA</t>
  </si>
  <si>
    <t>3_1 PROVA TEORICA</t>
  </si>
  <si>
    <t>QUESITI CORRETTI:</t>
  </si>
  <si>
    <t>/40</t>
  </si>
  <si>
    <t>QUESITI ERRATI:</t>
  </si>
  <si>
    <t>VOTO PROVA TEORICA</t>
  </si>
  <si>
    <t>3_2 PROVA PRATICA</t>
  </si>
  <si>
    <t>VARIABILI</t>
  </si>
  <si>
    <t>SCALA 0-5</t>
  </si>
  <si>
    <t>TOTALE</t>
  </si>
  <si>
    <t>QUESITI</t>
  </si>
  <si>
    <t>CORRETTEZZA DELLE RISPOSTE</t>
  </si>
  <si>
    <t>COMPLETEZZA DELLE RISPOSTE</t>
  </si>
  <si>
    <t>UTILIZZO LINGUAGGIO SPECIFICO</t>
  </si>
  <si>
    <t>PROCEDURA</t>
  </si>
  <si>
    <t>COMPLETEZZA E ORGANIZZAZIONE DEL MATERIALE</t>
  </si>
  <si>
    <t>SEQUENZA DELLE AZIONI</t>
  </si>
  <si>
    <t>PADRONANZA DEI GESTI</t>
  </si>
  <si>
    <t>RISPETTO DELLE NORME IGIENICHE E DI SICUREZZA</t>
  </si>
  <si>
    <t>SCALA 0-10</t>
  </si>
  <si>
    <t>VOTO PROVA PRATICA</t>
  </si>
  <si>
    <t>VALUTAZIONE COMPLESSIVA</t>
  </si>
  <si>
    <t>PUNTEGGIO DI AMMISSIONE</t>
  </si>
  <si>
    <t>PUNTEGGIO PROVA TEORICA</t>
  </si>
  <si>
    <t>PUNTEGGIO PROVA PRATICA</t>
  </si>
  <si>
    <t>TOTALE PUNTEGGIO</t>
  </si>
  <si>
    <t>NOTE DELLA COMMISSIONE:</t>
  </si>
  <si>
    <t>La commissione d'esame:</t>
  </si>
  <si>
    <t>Cognome e Nome</t>
  </si>
  <si>
    <t>Firme commissione</t>
  </si>
  <si>
    <t>1)</t>
  </si>
  <si>
    <t>2)</t>
  </si>
  <si>
    <t>3)</t>
  </si>
  <si>
    <t>4)</t>
  </si>
  <si>
    <t>5)</t>
  </si>
  <si>
    <t>6)</t>
  </si>
  <si>
    <t>GRIGLIA DI VALUTAZIONE PROVA PRATICA</t>
  </si>
  <si>
    <t>PARZIALE</t>
  </si>
  <si>
    <t>COMPILARE I DATI RIGUARDANTI DATA, COGNOME E NOME DEL/DELLA CANDIDATO/A</t>
  </si>
  <si>
    <t>NELLA SEZIONE 1 RIPORTARE LE VALUTAZIONI DELLE DISCIPLINE DEL PERCORSO TEORICO</t>
  </si>
  <si>
    <t>N.B.: IL SISTEMA GENERA AUTOMATICAMENTE LA MEDIA PONDERATA DEL PERCORSO TEORICO</t>
  </si>
  <si>
    <t>NELLA SEZIONE 2 RIPORTARE LE ORE EFFETTIVE E LA VALUTAZIONE DI OGNI TIROCINIO DEL CORSISTA</t>
  </si>
  <si>
    <t>N.B.: IL SISTEMA GENERA AUTOMATICAMENTE LA MEDIA PONDERATA DEL PERCORSO DI TIROCINIO</t>
  </si>
  <si>
    <r>
      <t xml:space="preserve">IMMETTERE SOLTANTO I VALORI CONSENTITI DALL'ELENCO A DISCESA PER OGNI SINGOLA CELLA </t>
    </r>
    <r>
      <rPr>
        <u/>
        <sz val="11"/>
        <color theme="1"/>
        <rFont val="Calibri"/>
        <family val="2"/>
        <scheme val="minor"/>
      </rPr>
      <t>AZZURRA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</si>
  <si>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23 LA COMMISSIONE HA FACOLTA' DI ASSEGNARE 1</t>
    </r>
    <r>
      <rPr>
        <sz val="11"/>
        <color theme="1"/>
        <rFont val="Calibri"/>
        <family val="2"/>
        <scheme val="minor"/>
      </rPr>
      <t xml:space="preserve"> PUNTO PER RAGGIUNGERE LA VALUTAZIONE DI SUFFICIENZA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</si>
  <si>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22 LA COMMISSIONE HA FACOLTA' DI ASSEGNARE 2</t>
    </r>
    <r>
      <rPr>
        <sz val="11"/>
        <color theme="1"/>
        <rFont val="Calibri"/>
        <family val="2"/>
        <scheme val="minor"/>
      </rPr>
      <t xml:space="preserve"> PUNTI PER RAGGIUNGERE LA VALUTAZIONE DI SUFFICIENZA</t>
    </r>
  </si>
  <si>
    <t>ISTRUZIONI PER LA COMPILAZIONE DELLA SCHEDA DI VALUTAZIONE</t>
  </si>
  <si>
    <t>QUALORA LA COMMISSIONE DECIDA DI UTILIZZARE O NON UTILIZZARE I PUNTI FACOLTATIVI DEVE ESSERNE RIPORTATA LA MOTIVAZIONE NEL CAMPO "NOTE"</t>
  </si>
  <si>
    <t>ALLIEVA/O</t>
  </si>
  <si>
    <t>Firma Allieva/o</t>
  </si>
  <si>
    <t>SCHEDA 1</t>
  </si>
  <si>
    <t>Il Presidente della Commissione</t>
  </si>
  <si>
    <t>Il Coordinatore del Corso</t>
  </si>
  <si>
    <t xml:space="preserve">VALUTAZIONE PERCORSO ED ESAME DI QUALIFICA ALLIEVA/O ALL. C DGR N. 106 DEL 02/02/2021 </t>
  </si>
  <si>
    <t xml:space="preserve"> DATA</t>
  </si>
  <si>
    <t xml:space="preserve"> ORGANISMO DI FORMAZIONE</t>
  </si>
  <si>
    <t xml:space="preserve"> CODICE CORSO</t>
  </si>
  <si>
    <t>ISTITUTO PROFESSIONALE PER I SERVIZI SOCIO SANITARI</t>
  </si>
  <si>
    <t xml:space="preserve">TIROCINIO SOCIALE (SEDE): </t>
  </si>
  <si>
    <t xml:space="preserve">TIROCINIO PCTO (SEDE): </t>
  </si>
  <si>
    <t>DALLA SCHEDA MATRICE CREARE UNA COPIA DELLA SCHEDA DI VALUTAZIONE PER OGNI CORSISTA MEDIANTE IL COMANDO "SPOSTA O COPIA" (CLICK DESTRO SUL FOGLIO DI LAVORO)</t>
  </si>
  <si>
    <r>
      <t xml:space="preserve">DEVONO ESSERE COMPILATE SOLTANTO LE CELLE COLORATE IN </t>
    </r>
    <r>
      <rPr>
        <u/>
        <sz val="11"/>
        <color theme="1"/>
        <rFont val="Calibri"/>
        <family val="2"/>
        <scheme val="minor"/>
      </rPr>
      <t>AZZURRO</t>
    </r>
  </si>
  <si>
    <t>SEZIONE 1 - VALUTAZIONE DISCIPLINE</t>
  </si>
  <si>
    <t>SEZIONE 2 - VALUTAZIONE TIROCINI</t>
  </si>
  <si>
    <t>SEZIONE 3_1 - ESAME DI QUALIFICA: PROVA TEORICA</t>
  </si>
  <si>
    <t>SEZIONE 3_2 - ESAME DI QUALIFICA: PROVA PRATICA</t>
  </si>
  <si>
    <t xml:space="preserve"> </t>
  </si>
  <si>
    <t>0-3</t>
  </si>
  <si>
    <t>VOTO</t>
  </si>
  <si>
    <t>PRODOTTO</t>
  </si>
  <si>
    <t>Allegato B al decreto n. 1130                  del 29/09/2022</t>
  </si>
  <si>
    <t>Allegato B al decreto n.   1130                    del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</si>
</sst>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6" fillId="0" borderId="0" xfId="0" applyFont="1"/>
    <xf numFmtId="49" fontId="0" fillId="0" borderId="2" xfId="0" applyNumberFormat="1" applyBorder="1"/>
    <xf numFmtId="0" fontId="0" fillId="0" borderId="3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32" xfId="0" applyFill="1" applyBorder="1"/>
    <xf numFmtId="0" fontId="0" fillId="0" borderId="33" xfId="0" applyBorder="1"/>
    <xf numFmtId="0" fontId="0" fillId="3" borderId="34" xfId="0" applyFill="1" applyBorder="1"/>
    <xf numFmtId="0" fontId="0" fillId="0" borderId="35" xfId="0" applyBorder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6" xfId="0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6" borderId="31" xfId="0" applyFill="1" applyBorder="1" applyAlignment="1" applyProtection="1">
      <alignment horizontal="right"/>
      <protection locked="0"/>
    </xf>
    <xf numFmtId="0" fontId="0" fillId="6" borderId="34" xfId="0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0" fontId="1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7" xfId="0" applyBorder="1"/>
    <xf numFmtId="0" fontId="0" fillId="0" borderId="6" xfId="0" applyBorder="1"/>
    <xf numFmtId="0" fontId="0" fillId="0" borderId="48" xfId="0" applyBorder="1"/>
    <xf numFmtId="0" fontId="0" fillId="9" borderId="1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25" xfId="0" applyFont="1" applyBorder="1"/>
    <xf numFmtId="0" fontId="6" fillId="0" borderId="14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" fillId="0" borderId="4" xfId="0" applyFont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9" borderId="1" xfId="0" applyFont="1" applyFill="1" applyBorder="1"/>
    <xf numFmtId="0" fontId="1" fillId="0" borderId="7" xfId="0" applyFont="1" applyBorder="1"/>
    <xf numFmtId="0" fontId="0" fillId="0" borderId="7" xfId="0" applyBorder="1" applyAlignment="1">
      <alignment vertical="center"/>
    </xf>
    <xf numFmtId="0" fontId="6" fillId="3" borderId="70" xfId="0" applyFont="1" applyFill="1" applyBorder="1" applyAlignment="1">
      <alignment horizontal="center" vertical="center"/>
    </xf>
    <xf numFmtId="0" fontId="2" fillId="6" borderId="7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12" fillId="0" borderId="0" xfId="0" applyNumberFormat="1" applyFont="1" applyAlignment="1">
      <alignment vertical="center" wrapText="1"/>
    </xf>
    <xf numFmtId="2" fontId="14" fillId="0" borderId="0" xfId="0" applyNumberFormat="1" applyFont="1" applyAlignment="1">
      <alignment vertical="center" wrapText="1"/>
    </xf>
    <xf numFmtId="2" fontId="12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" fontId="0" fillId="10" borderId="0" xfId="0" applyNumberFormat="1" applyFill="1"/>
    <xf numFmtId="1" fontId="0" fillId="7" borderId="0" xfId="0" applyNumberFormat="1" applyFill="1"/>
    <xf numFmtId="0" fontId="0" fillId="6" borderId="0" xfId="0" applyFill="1"/>
    <xf numFmtId="0" fontId="1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16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7" borderId="68" xfId="0" applyFont="1" applyFill="1" applyBorder="1" applyAlignment="1">
      <alignment horizontal="right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" fontId="1" fillId="7" borderId="35" xfId="0" applyNumberFormat="1" applyFont="1" applyFill="1" applyBorder="1" applyAlignment="1">
      <alignment horizontal="right"/>
    </xf>
    <xf numFmtId="164" fontId="1" fillId="7" borderId="35" xfId="0" applyNumberFormat="1" applyFont="1" applyFill="1" applyBorder="1" applyAlignment="1">
      <alignment horizontal="center"/>
    </xf>
    <xf numFmtId="164" fontId="1" fillId="7" borderId="24" xfId="0" applyNumberFormat="1" applyFont="1" applyFill="1" applyBorder="1" applyAlignment="1">
      <alignment horizontal="center"/>
    </xf>
    <xf numFmtId="0" fontId="4" fillId="5" borderId="65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67" xfId="0" applyFont="1" applyFill="1" applyBorder="1" applyAlignment="1">
      <alignment vertical="center" wrapText="1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29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6" borderId="18" xfId="0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5" borderId="64" xfId="0" applyFont="1" applyFill="1" applyBorder="1" applyAlignment="1">
      <alignment vertical="center" wrapText="1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 wrapText="1"/>
    </xf>
    <xf numFmtId="0" fontId="6" fillId="5" borderId="66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65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5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textRotation="90"/>
    </xf>
    <xf numFmtId="0" fontId="8" fillId="7" borderId="4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9" borderId="1" xfId="0" applyFont="1" applyFill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0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6" borderId="55" xfId="0" applyFont="1" applyFill="1" applyBorder="1" applyAlignment="1" applyProtection="1">
      <alignment horizontal="center" vertical="center"/>
      <protection locked="0"/>
    </xf>
    <xf numFmtId="0" fontId="8" fillId="6" borderId="56" xfId="0" applyFont="1" applyFill="1" applyBorder="1" applyAlignment="1" applyProtection="1">
      <alignment horizontal="center" vertical="center"/>
      <protection locked="0"/>
    </xf>
    <xf numFmtId="0" fontId="8" fillId="6" borderId="57" xfId="0" applyFont="1" applyFill="1" applyBorder="1" applyAlignment="1" applyProtection="1">
      <alignment horizontal="center" vertical="center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 applyProtection="1">
      <alignment horizontal="center" vertical="center"/>
      <protection locked="0"/>
    </xf>
    <xf numFmtId="0" fontId="8" fillId="6" borderId="49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6" borderId="53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8" fillId="6" borderId="54" xfId="0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1" fillId="8" borderId="59" xfId="0" applyFont="1" applyFill="1" applyBorder="1" applyAlignment="1">
      <alignment horizontal="left" vertical="center"/>
    </xf>
    <xf numFmtId="0" fontId="11" fillId="8" borderId="48" xfId="0" applyFont="1" applyFill="1" applyBorder="1" applyAlignment="1">
      <alignment horizontal="left" vertical="center"/>
    </xf>
    <xf numFmtId="0" fontId="11" fillId="8" borderId="49" xfId="0" applyFont="1" applyFill="1" applyBorder="1" applyAlignment="1">
      <alignment horizontal="left" vertical="center"/>
    </xf>
    <xf numFmtId="1" fontId="11" fillId="8" borderId="47" xfId="0" applyNumberFormat="1" applyFont="1" applyFill="1" applyBorder="1" applyAlignment="1">
      <alignment horizontal="center" vertical="center"/>
    </xf>
    <xf numFmtId="1" fontId="11" fillId="8" borderId="48" xfId="0" applyNumberFormat="1" applyFont="1" applyFill="1" applyBorder="1" applyAlignment="1">
      <alignment horizontal="center" vertical="center"/>
    </xf>
    <xf numFmtId="1" fontId="11" fillId="8" borderId="60" xfId="0" applyNumberFormat="1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0" fontId="11" fillId="8" borderId="60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>
      <alignment horizontal="right"/>
    </xf>
    <xf numFmtId="0" fontId="11" fillId="9" borderId="59" xfId="0" applyFont="1" applyFill="1" applyBorder="1" applyAlignment="1">
      <alignment horizontal="left" vertical="center"/>
    </xf>
    <xf numFmtId="0" fontId="11" fillId="9" borderId="48" xfId="0" applyFont="1" applyFill="1" applyBorder="1" applyAlignment="1">
      <alignment horizontal="left" vertical="center"/>
    </xf>
    <xf numFmtId="0" fontId="11" fillId="9" borderId="49" xfId="0" applyFont="1" applyFill="1" applyBorder="1" applyAlignment="1">
      <alignment horizontal="left" vertical="center"/>
    </xf>
    <xf numFmtId="1" fontId="8" fillId="9" borderId="47" xfId="0" applyNumberFormat="1" applyFont="1" applyFill="1" applyBorder="1" applyAlignment="1">
      <alignment horizontal="center" vertical="center"/>
    </xf>
    <xf numFmtId="1" fontId="8" fillId="9" borderId="48" xfId="0" applyNumberFormat="1" applyFont="1" applyFill="1" applyBorder="1" applyAlignment="1">
      <alignment horizontal="center" vertical="center"/>
    </xf>
    <xf numFmtId="1" fontId="8" fillId="9" borderId="60" xfId="0" applyNumberFormat="1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69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1" fontId="1" fillId="9" borderId="2" xfId="0" applyNumberFormat="1" applyFont="1" applyFill="1" applyBorder="1" applyAlignment="1">
      <alignment horizontal="right"/>
    </xf>
    <xf numFmtId="1" fontId="1" fillId="9" borderId="2" xfId="0" applyNumberFormat="1" applyFont="1" applyFill="1" applyBorder="1" applyAlignment="1">
      <alignment horizontal="left"/>
    </xf>
    <xf numFmtId="1" fontId="1" fillId="9" borderId="3" xfId="0" applyNumberFormat="1" applyFont="1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7" borderId="14" xfId="0" applyFill="1" applyBorder="1" applyAlignment="1">
      <alignment horizontal="left" vertical="center"/>
    </xf>
    <xf numFmtId="0" fontId="0" fillId="7" borderId="68" xfId="0" applyFill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48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6" borderId="48" xfId="0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1" fillId="7" borderId="55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center" vertical="center"/>
    </xf>
    <xf numFmtId="0" fontId="11" fillId="7" borderId="61" xfId="0" applyFont="1" applyFill="1" applyBorder="1" applyAlignment="1">
      <alignment horizontal="center" vertical="center"/>
    </xf>
  </cellXfs>
  <cellStyles count="1">
    <cellStyle name="Normale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232832</xdr:colOff>
      <xdr:row>0</xdr:row>
      <xdr:rowOff>0</xdr:rowOff>
    </xdr:from>
    <xdr:to>
      <xdr:col>4</xdr:col>
      <xdr:colOff>27458</xdr:colOff>
      <xdr:row>0</xdr:row>
      <xdr:rowOff>254000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2" y="0"/>
          <a:ext cx="2059459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2" sqref="B2:H2"/>
    </sheetView>
  </sheetViews>
  <sheetFormatPr defaultRowHeight="15" x14ac:dyDescent="0.25"/>
  <cols>
    <col min="8" max="8" width="21.28515625" customWidth="1"/>
  </cols>
  <sheetData>
    <row r="1" spans="1:8" s="30" customFormat="1" ht="45" customHeight="1" x14ac:dyDescent="0.25">
      <c r="A1" s="77" t="s">
        <v>86</v>
      </c>
      <c r="B1" s="77"/>
      <c r="C1" s="77"/>
      <c r="D1" s="77"/>
      <c r="E1" s="77"/>
      <c r="F1" s="77"/>
      <c r="G1" s="77"/>
      <c r="H1" s="77"/>
    </row>
    <row r="2" spans="1:8" s="30" customFormat="1" ht="45" customHeight="1" x14ac:dyDescent="0.25">
      <c r="A2" s="31">
        <v>1</v>
      </c>
      <c r="B2" s="78" t="s">
        <v>100</v>
      </c>
      <c r="C2" s="79"/>
      <c r="D2" s="79"/>
      <c r="E2" s="79"/>
      <c r="F2" s="79"/>
      <c r="G2" s="79"/>
      <c r="H2" s="80"/>
    </row>
    <row r="3" spans="1:8" s="30" customFormat="1" ht="45" customHeight="1" x14ac:dyDescent="0.25">
      <c r="A3" s="31">
        <v>2</v>
      </c>
      <c r="B3" s="81" t="s">
        <v>78</v>
      </c>
      <c r="C3" s="81"/>
      <c r="D3" s="81"/>
      <c r="E3" s="81"/>
      <c r="F3" s="81"/>
      <c r="G3" s="81"/>
      <c r="H3" s="81"/>
    </row>
    <row r="4" spans="1:8" s="30" customFormat="1" ht="45" customHeight="1" x14ac:dyDescent="0.25">
      <c r="A4" s="76" t="s">
        <v>102</v>
      </c>
      <c r="B4" s="76"/>
      <c r="C4" s="76"/>
      <c r="D4" s="76"/>
      <c r="E4" s="76"/>
      <c r="F4" s="76"/>
      <c r="G4" s="76"/>
      <c r="H4" s="76"/>
    </row>
    <row r="5" spans="1:8" s="30" customFormat="1" ht="45" customHeight="1" x14ac:dyDescent="0.25">
      <c r="A5" s="31">
        <v>3</v>
      </c>
      <c r="B5" s="82" t="s">
        <v>101</v>
      </c>
      <c r="C5" s="82"/>
      <c r="D5" s="82"/>
      <c r="E5" s="82"/>
      <c r="F5" s="82"/>
      <c r="G5" s="82"/>
      <c r="H5" s="82"/>
    </row>
    <row r="6" spans="1:8" s="30" customFormat="1" ht="45" customHeight="1" x14ac:dyDescent="0.25">
      <c r="A6" s="31">
        <v>4</v>
      </c>
      <c r="B6" s="81" t="s">
        <v>79</v>
      </c>
      <c r="C6" s="81"/>
      <c r="D6" s="81"/>
      <c r="E6" s="81"/>
      <c r="F6" s="81"/>
      <c r="G6" s="81"/>
      <c r="H6" s="81"/>
    </row>
    <row r="7" spans="1:8" s="30" customFormat="1" ht="45" customHeight="1" x14ac:dyDescent="0.25">
      <c r="A7" s="32"/>
      <c r="B7" s="83" t="s">
        <v>80</v>
      </c>
      <c r="C7" s="83"/>
      <c r="D7" s="83"/>
      <c r="E7" s="83"/>
      <c r="F7" s="83"/>
      <c r="G7" s="83"/>
      <c r="H7" s="83"/>
    </row>
    <row r="8" spans="1:8" s="30" customFormat="1" ht="45" customHeight="1" x14ac:dyDescent="0.25">
      <c r="A8" s="76" t="s">
        <v>103</v>
      </c>
      <c r="B8" s="76"/>
      <c r="C8" s="76"/>
      <c r="D8" s="76"/>
      <c r="E8" s="76"/>
      <c r="F8" s="76"/>
      <c r="G8" s="76"/>
      <c r="H8" s="76"/>
    </row>
    <row r="9" spans="1:8" s="30" customFormat="1" ht="45" customHeight="1" x14ac:dyDescent="0.25">
      <c r="A9" s="31">
        <v>5</v>
      </c>
      <c r="B9" s="82" t="s">
        <v>101</v>
      </c>
      <c r="C9" s="82"/>
      <c r="D9" s="82"/>
      <c r="E9" s="82"/>
      <c r="F9" s="82"/>
      <c r="G9" s="82"/>
      <c r="H9" s="82"/>
    </row>
    <row r="10" spans="1:8" s="30" customFormat="1" ht="45" customHeight="1" x14ac:dyDescent="0.25">
      <c r="A10" s="31">
        <v>6</v>
      </c>
      <c r="B10" s="81" t="s">
        <v>81</v>
      </c>
      <c r="C10" s="81"/>
      <c r="D10" s="81"/>
      <c r="E10" s="81"/>
      <c r="F10" s="81"/>
      <c r="G10" s="81"/>
      <c r="H10" s="81"/>
    </row>
    <row r="11" spans="1:8" s="30" customFormat="1" ht="45" customHeight="1" x14ac:dyDescent="0.25">
      <c r="A11" s="32"/>
      <c r="B11" s="83" t="s">
        <v>82</v>
      </c>
      <c r="C11" s="84"/>
      <c r="D11" s="84"/>
      <c r="E11" s="84"/>
      <c r="F11" s="84"/>
      <c r="G11" s="84"/>
      <c r="H11" s="84"/>
    </row>
    <row r="12" spans="1:8" s="30" customFormat="1" ht="45" customHeight="1" x14ac:dyDescent="0.25">
      <c r="A12" s="76" t="s">
        <v>104</v>
      </c>
      <c r="B12" s="76"/>
      <c r="C12" s="76"/>
      <c r="D12" s="76"/>
      <c r="E12" s="76"/>
      <c r="F12" s="76"/>
      <c r="G12" s="76"/>
      <c r="H12" s="76"/>
    </row>
    <row r="13" spans="1:8" s="30" customFormat="1" ht="45" customHeight="1" x14ac:dyDescent="0.25">
      <c r="A13" s="31">
        <v>7</v>
      </c>
      <c r="B13" s="82" t="s">
        <v>101</v>
      </c>
      <c r="C13" s="82"/>
      <c r="D13" s="82"/>
      <c r="E13" s="82"/>
      <c r="F13" s="82"/>
      <c r="G13" s="82"/>
      <c r="H13" s="82"/>
    </row>
    <row r="14" spans="1:8" s="30" customFormat="1" ht="45" customHeight="1" x14ac:dyDescent="0.25">
      <c r="A14" s="76" t="s">
        <v>105</v>
      </c>
      <c r="B14" s="76"/>
      <c r="C14" s="76"/>
      <c r="D14" s="76"/>
      <c r="E14" s="76"/>
      <c r="F14" s="76"/>
      <c r="G14" s="76"/>
      <c r="H14" s="76"/>
    </row>
    <row r="15" spans="1:8" s="30" customFormat="1" ht="45" customHeight="1" x14ac:dyDescent="0.25">
      <c r="A15" s="31">
        <v>8</v>
      </c>
      <c r="B15" s="82" t="s">
        <v>101</v>
      </c>
      <c r="C15" s="82"/>
      <c r="D15" s="82"/>
      <c r="E15" s="82"/>
      <c r="F15" s="82"/>
      <c r="G15" s="82"/>
      <c r="H15" s="82"/>
    </row>
    <row r="16" spans="1:8" s="30" customFormat="1" ht="45" customHeight="1" x14ac:dyDescent="0.25">
      <c r="A16" s="31">
        <v>9</v>
      </c>
      <c r="B16" s="81" t="s">
        <v>83</v>
      </c>
      <c r="C16" s="81"/>
      <c r="D16" s="81"/>
      <c r="E16" s="81"/>
      <c r="F16" s="81"/>
      <c r="G16" s="81"/>
      <c r="H16" s="81"/>
    </row>
    <row r="17" spans="1:8" s="30" customFormat="1" ht="45" customHeight="1" x14ac:dyDescent="0.25">
      <c r="A17" s="31">
        <v>10</v>
      </c>
      <c r="B17" s="81" t="s">
        <v>84</v>
      </c>
      <c r="C17" s="81"/>
      <c r="D17" s="81"/>
      <c r="E17" s="81"/>
      <c r="F17" s="81"/>
      <c r="G17" s="81"/>
      <c r="H17" s="81"/>
    </row>
    <row r="18" spans="1:8" s="30" customFormat="1" ht="45" customHeight="1" x14ac:dyDescent="0.25">
      <c r="A18" s="31">
        <v>11</v>
      </c>
      <c r="B18" s="81" t="s">
        <v>85</v>
      </c>
      <c r="C18" s="81"/>
      <c r="D18" s="81"/>
      <c r="E18" s="81"/>
      <c r="F18" s="81"/>
      <c r="G18" s="81"/>
      <c r="H18" s="81"/>
    </row>
    <row r="19" spans="1:8" s="30" customFormat="1" ht="45" customHeight="1" x14ac:dyDescent="0.25">
      <c r="A19" s="31">
        <v>12</v>
      </c>
      <c r="B19" s="84" t="s">
        <v>87</v>
      </c>
      <c r="C19" s="84"/>
      <c r="D19" s="84"/>
      <c r="E19" s="84"/>
      <c r="F19" s="84"/>
      <c r="G19" s="84"/>
      <c r="H19" s="84"/>
    </row>
  </sheetData>
  <sheetProtection algorithmName="SHA-512" hashValue="yydOZ84/iDLSV6geXlmsd3QKl+zBKNP6dcNzmoZNii5vlKXh8yQPVA7GhAY5kiMGJ2DADJUc/6jpOGsQlktN+A==" saltValue="/1DMVRNlPuES16rO569XNg==" spinCount="100000" sheet="1" objects="1" scenarios="1" selectLockedCells="1" selectUnlockedCells="1"/>
  <mergeCells count="19">
    <mergeCell ref="B19:H19"/>
    <mergeCell ref="B13:H13"/>
    <mergeCell ref="A14:H14"/>
    <mergeCell ref="B15:H15"/>
    <mergeCell ref="B16:H16"/>
    <mergeCell ref="B17:H17"/>
    <mergeCell ref="B18:H18"/>
    <mergeCell ref="A12:H12"/>
    <mergeCell ref="A1:H1"/>
    <mergeCell ref="B2:H2"/>
    <mergeCell ref="B3:H3"/>
    <mergeCell ref="A4:H4"/>
    <mergeCell ref="B5:H5"/>
    <mergeCell ref="B6:H6"/>
    <mergeCell ref="B7:H7"/>
    <mergeCell ref="A8:H8"/>
    <mergeCell ref="B9:H9"/>
    <mergeCell ref="B10:H10"/>
    <mergeCell ref="B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14" zoomScaleNormal="100" zoomScaleSheetLayoutView="140" zoomScalePageLayoutView="70" workbookViewId="0">
      <selection activeCell="N19" sqref="N19"/>
    </sheetView>
  </sheetViews>
  <sheetFormatPr defaultColWidth="9.140625" defaultRowHeight="15" x14ac:dyDescent="0.25"/>
  <cols>
    <col min="1" max="1" width="3.28515625" customWidth="1"/>
    <col min="3" max="3" width="9.85546875" customWidth="1"/>
    <col min="4" max="4" width="10.140625" customWidth="1"/>
    <col min="5" max="5" width="8.85546875" customWidth="1"/>
    <col min="6" max="6" width="3.5703125" bestFit="1" customWidth="1"/>
    <col min="7" max="7" width="4.42578125" customWidth="1"/>
    <col min="8" max="8" width="3.140625" customWidth="1"/>
    <col min="11" max="11" width="9.28515625" customWidth="1"/>
    <col min="13" max="14" width="3.85546875" customWidth="1"/>
    <col min="15" max="15" width="5.5703125" hidden="1" customWidth="1"/>
    <col min="16" max="16" width="4.5703125" hidden="1" customWidth="1"/>
    <col min="17" max="17" width="6.5703125" hidden="1" customWidth="1"/>
    <col min="18" max="18" width="6.140625" hidden="1" customWidth="1"/>
    <col min="19" max="19" width="10.85546875" hidden="1" customWidth="1"/>
    <col min="20" max="20" width="6.5703125" hidden="1" customWidth="1"/>
    <col min="21" max="21" width="22.140625" hidden="1" customWidth="1"/>
    <col min="22" max="22" width="33.5703125" hidden="1" customWidth="1"/>
    <col min="23" max="23" width="9.7109375" bestFit="1" customWidth="1"/>
  </cols>
  <sheetData>
    <row r="1" spans="2:23" ht="22.9" customHeight="1" x14ac:dyDescent="0.25">
      <c r="O1" s="67"/>
      <c r="P1" s="67"/>
      <c r="Q1" s="67"/>
      <c r="R1" s="67"/>
      <c r="S1" s="67"/>
      <c r="T1" s="67"/>
      <c r="U1" s="67"/>
    </row>
    <row r="2" spans="2:23" s="38" customFormat="1" ht="18.399999999999999" customHeight="1" thickBot="1" x14ac:dyDescent="0.3">
      <c r="B2" s="49" t="s">
        <v>110</v>
      </c>
      <c r="O2" s="68"/>
      <c r="P2" s="68"/>
      <c r="Q2" s="68"/>
      <c r="R2" s="68"/>
      <c r="S2" s="68"/>
      <c r="T2" s="68"/>
      <c r="U2" s="68"/>
    </row>
    <row r="3" spans="2:23" ht="19.5" customHeight="1" thickBot="1" x14ac:dyDescent="0.3">
      <c r="B3" s="48" t="s">
        <v>90</v>
      </c>
      <c r="C3" s="203" t="s">
        <v>93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4"/>
      <c r="O3" s="67"/>
      <c r="P3" s="67"/>
      <c r="Q3" s="67"/>
      <c r="R3" s="67"/>
      <c r="S3" s="67"/>
      <c r="T3" s="67"/>
      <c r="U3" s="67"/>
    </row>
    <row r="4" spans="2:23" x14ac:dyDescent="0.25">
      <c r="B4" s="59" t="s">
        <v>94</v>
      </c>
      <c r="C4" s="239"/>
      <c r="D4" s="239"/>
      <c r="H4" s="50" t="s">
        <v>88</v>
      </c>
      <c r="J4" s="239"/>
      <c r="K4" s="239"/>
      <c r="L4" s="239"/>
      <c r="M4" s="239"/>
      <c r="N4" s="2"/>
      <c r="O4" s="67"/>
      <c r="P4" s="67"/>
      <c r="Q4" s="67"/>
      <c r="R4" s="67"/>
      <c r="S4" s="67"/>
      <c r="T4" s="67"/>
      <c r="U4" s="67"/>
    </row>
    <row r="5" spans="2:23" ht="19.5" customHeight="1" x14ac:dyDescent="0.25">
      <c r="B5" s="59" t="s">
        <v>95</v>
      </c>
      <c r="D5" s="42"/>
      <c r="E5" s="240"/>
      <c r="F5" s="240"/>
      <c r="G5" s="240"/>
      <c r="H5" s="240"/>
      <c r="I5" s="240"/>
      <c r="J5" s="240"/>
      <c r="K5" s="240"/>
      <c r="L5" s="240"/>
      <c r="M5" s="240"/>
      <c r="N5" s="2"/>
      <c r="O5" s="67"/>
      <c r="P5" s="67"/>
      <c r="Q5" s="67"/>
      <c r="R5" s="67"/>
      <c r="S5" s="67"/>
      <c r="T5" s="67"/>
      <c r="U5" s="67"/>
    </row>
    <row r="6" spans="2:23" ht="16.5" customHeight="1" x14ac:dyDescent="0.25">
      <c r="B6" s="59" t="s">
        <v>96</v>
      </c>
      <c r="D6" s="240"/>
      <c r="E6" s="240"/>
      <c r="F6" s="240"/>
      <c r="G6" s="240"/>
      <c r="H6" s="63" t="s">
        <v>97</v>
      </c>
      <c r="K6" s="42"/>
      <c r="L6" s="42"/>
      <c r="N6" s="2"/>
      <c r="O6" s="67"/>
      <c r="P6" s="67"/>
      <c r="Q6" s="67"/>
      <c r="R6" s="67"/>
      <c r="S6" s="67"/>
      <c r="T6" s="67"/>
      <c r="U6" s="67"/>
    </row>
    <row r="7" spans="2:23" ht="10.15" customHeight="1" thickBot="1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67"/>
      <c r="P7" s="67"/>
      <c r="Q7" s="67"/>
      <c r="R7" s="67"/>
      <c r="S7" s="67"/>
      <c r="T7" s="67"/>
      <c r="U7" s="67"/>
    </row>
    <row r="8" spans="2:23" ht="15.75" thickBot="1" x14ac:dyDescent="0.3">
      <c r="B8" s="111" t="s">
        <v>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67"/>
      <c r="P8" s="67"/>
      <c r="Q8" s="67"/>
      <c r="R8" s="67"/>
      <c r="S8" s="67"/>
      <c r="T8" s="67"/>
      <c r="U8" s="67"/>
    </row>
    <row r="9" spans="2:23" ht="15.75" thickBot="1" x14ac:dyDescent="0.3">
      <c r="B9" s="6"/>
      <c r="C9" s="7"/>
      <c r="D9" s="7"/>
      <c r="E9" s="8"/>
      <c r="F9" s="46" t="s">
        <v>1</v>
      </c>
      <c r="G9" s="47" t="s">
        <v>2</v>
      </c>
      <c r="I9" s="6"/>
      <c r="J9" s="7"/>
      <c r="K9" s="7"/>
      <c r="L9" s="8"/>
      <c r="M9" s="46" t="s">
        <v>1</v>
      </c>
      <c r="N9" s="47" t="s">
        <v>2</v>
      </c>
      <c r="O9" s="67"/>
      <c r="P9" s="67"/>
      <c r="Q9" s="67" t="s">
        <v>1</v>
      </c>
      <c r="R9" s="67" t="s">
        <v>108</v>
      </c>
      <c r="S9" s="67" t="s">
        <v>109</v>
      </c>
      <c r="T9" s="67" t="s">
        <v>1</v>
      </c>
      <c r="U9" s="67" t="s">
        <v>108</v>
      </c>
      <c r="V9" s="67" t="s">
        <v>109</v>
      </c>
    </row>
    <row r="10" spans="2:23" ht="25.5" customHeight="1" x14ac:dyDescent="0.25">
      <c r="B10" s="114" t="s">
        <v>3</v>
      </c>
      <c r="C10" s="114"/>
      <c r="D10" s="114"/>
      <c r="E10" s="114"/>
      <c r="F10" s="115" t="s">
        <v>4</v>
      </c>
      <c r="G10" s="116"/>
      <c r="H10" s="9"/>
      <c r="I10" s="114" t="s">
        <v>5</v>
      </c>
      <c r="J10" s="114"/>
      <c r="K10" s="114"/>
      <c r="L10" s="114"/>
      <c r="M10" s="65">
        <v>60</v>
      </c>
      <c r="N10" s="66"/>
      <c r="O10" s="67"/>
      <c r="P10" s="67">
        <f>IF(N10&lt;6,1,"")</f>
        <v>1</v>
      </c>
      <c r="Q10" s="67"/>
      <c r="R10" s="67"/>
      <c r="T10" s="73">
        <f>IF(N10="R","0",M10)</f>
        <v>60</v>
      </c>
      <c r="U10" s="74">
        <f>IF(N10="R","0",N10)</f>
        <v>0</v>
      </c>
      <c r="V10" s="75">
        <f>T10*U10</f>
        <v>0</v>
      </c>
    </row>
    <row r="11" spans="2:23" ht="25.5" customHeight="1" x14ac:dyDescent="0.25">
      <c r="B11" s="91" t="s">
        <v>6</v>
      </c>
      <c r="C11" s="91"/>
      <c r="D11" s="91"/>
      <c r="E11" s="91"/>
      <c r="F11" s="33">
        <v>5</v>
      </c>
      <c r="G11" s="34"/>
      <c r="H11" s="9"/>
      <c r="I11" s="91" t="s">
        <v>7</v>
      </c>
      <c r="J11" s="91"/>
      <c r="K11" s="91"/>
      <c r="L11" s="91"/>
      <c r="M11" s="35">
        <v>15</v>
      </c>
      <c r="N11" s="34"/>
      <c r="O11" s="67">
        <f>IF(G11&lt;6,1,"")</f>
        <v>1</v>
      </c>
      <c r="P11" s="67">
        <f t="shared" ref="P11:P20" si="0">IF(N11&lt;6,1,"")</f>
        <v>1</v>
      </c>
      <c r="Q11" s="73">
        <f>IF(G11="R","0",F11)</f>
        <v>5</v>
      </c>
      <c r="R11" s="74">
        <f>IF(G11="R","0",G11)</f>
        <v>0</v>
      </c>
      <c r="S11" s="75">
        <f t="shared" ref="S11:S21" si="1">Q11*R11</f>
        <v>0</v>
      </c>
      <c r="T11" s="73">
        <f t="shared" ref="T11:T13" si="2">IF(N11="R","0",M11)</f>
        <v>15</v>
      </c>
      <c r="U11" s="74">
        <f t="shared" ref="U11:U13" si="3">IF(N11="R","0",N11)</f>
        <v>0</v>
      </c>
      <c r="V11" s="75">
        <f t="shared" ref="V11:V20" si="4">T11*U11</f>
        <v>0</v>
      </c>
    </row>
    <row r="12" spans="2:23" ht="25.5" customHeight="1" x14ac:dyDescent="0.25">
      <c r="B12" s="91" t="s">
        <v>8</v>
      </c>
      <c r="C12" s="91"/>
      <c r="D12" s="91"/>
      <c r="E12" s="91"/>
      <c r="F12" s="35">
        <v>18</v>
      </c>
      <c r="G12" s="34"/>
      <c r="H12" s="9"/>
      <c r="I12" s="91" t="s">
        <v>9</v>
      </c>
      <c r="J12" s="91"/>
      <c r="K12" s="91"/>
      <c r="L12" s="91"/>
      <c r="M12" s="35">
        <v>10</v>
      </c>
      <c r="N12" s="34"/>
      <c r="O12" s="67">
        <f t="shared" ref="O12:O21" si="5">IF(G12&lt;6,1,"")</f>
        <v>1</v>
      </c>
      <c r="P12" s="67">
        <f t="shared" si="0"/>
        <v>1</v>
      </c>
      <c r="Q12" s="73">
        <f t="shared" ref="Q12:Q13" si="6">IF(G12="R","0",F12)</f>
        <v>18</v>
      </c>
      <c r="R12" s="74">
        <f t="shared" ref="R12:R13" si="7">IF(G12="R","0",G12)</f>
        <v>0</v>
      </c>
      <c r="S12" s="75">
        <f t="shared" si="1"/>
        <v>0</v>
      </c>
      <c r="T12" s="73">
        <f t="shared" si="2"/>
        <v>10</v>
      </c>
      <c r="U12" s="74">
        <f t="shared" si="3"/>
        <v>0</v>
      </c>
      <c r="V12" s="75">
        <f t="shared" si="4"/>
        <v>0</v>
      </c>
    </row>
    <row r="13" spans="2:23" ht="25.5" customHeight="1" x14ac:dyDescent="0.25">
      <c r="B13" s="91" t="s">
        <v>10</v>
      </c>
      <c r="C13" s="91"/>
      <c r="D13" s="91"/>
      <c r="E13" s="91"/>
      <c r="F13" s="35">
        <v>10</v>
      </c>
      <c r="G13" s="34"/>
      <c r="H13" s="9"/>
      <c r="I13" s="91" t="s">
        <v>11</v>
      </c>
      <c r="J13" s="91"/>
      <c r="K13" s="91"/>
      <c r="L13" s="91"/>
      <c r="M13" s="35">
        <v>10</v>
      </c>
      <c r="N13" s="34"/>
      <c r="O13" s="67">
        <f t="shared" si="5"/>
        <v>1</v>
      </c>
      <c r="P13" s="67">
        <f t="shared" si="0"/>
        <v>1</v>
      </c>
      <c r="Q13" s="73">
        <f t="shared" si="6"/>
        <v>10</v>
      </c>
      <c r="R13" s="74">
        <f t="shared" si="7"/>
        <v>0</v>
      </c>
      <c r="S13" s="75">
        <f t="shared" si="1"/>
        <v>0</v>
      </c>
      <c r="T13" s="73">
        <f t="shared" si="2"/>
        <v>10</v>
      </c>
      <c r="U13" s="74">
        <f t="shared" si="3"/>
        <v>0</v>
      </c>
      <c r="V13" s="75">
        <f t="shared" si="4"/>
        <v>0</v>
      </c>
      <c r="W13" s="72"/>
    </row>
    <row r="14" spans="2:23" ht="25.5" customHeight="1" x14ac:dyDescent="0.25">
      <c r="B14" s="91" t="s">
        <v>12</v>
      </c>
      <c r="C14" s="91"/>
      <c r="D14" s="91"/>
      <c r="E14" s="91"/>
      <c r="F14" s="117" t="s">
        <v>4</v>
      </c>
      <c r="G14" s="118"/>
      <c r="H14" s="9"/>
      <c r="I14" s="91" t="s">
        <v>13</v>
      </c>
      <c r="J14" s="91"/>
      <c r="K14" s="91"/>
      <c r="L14" s="91"/>
      <c r="M14" s="117" t="s">
        <v>4</v>
      </c>
      <c r="N14" s="118"/>
      <c r="O14" s="67"/>
      <c r="P14" s="67"/>
      <c r="Q14" s="67"/>
      <c r="R14" s="67"/>
      <c r="T14" s="67"/>
      <c r="U14" s="67"/>
    </row>
    <row r="15" spans="2:23" ht="25.5" customHeight="1" x14ac:dyDescent="0.25">
      <c r="B15" s="91" t="s">
        <v>14</v>
      </c>
      <c r="C15" s="91"/>
      <c r="D15" s="91"/>
      <c r="E15" s="91"/>
      <c r="F15" s="117" t="s">
        <v>4</v>
      </c>
      <c r="G15" s="118"/>
      <c r="H15" s="9"/>
      <c r="I15" s="91" t="s">
        <v>15</v>
      </c>
      <c r="J15" s="91"/>
      <c r="K15" s="91"/>
      <c r="L15" s="91"/>
      <c r="M15" s="35">
        <v>17</v>
      </c>
      <c r="N15" s="34"/>
      <c r="O15" s="67"/>
      <c r="P15" s="67">
        <f t="shared" si="0"/>
        <v>1</v>
      </c>
      <c r="Q15" s="67"/>
      <c r="R15" s="67"/>
      <c r="T15" s="73">
        <f t="shared" ref="T15" si="8">IF(N15="R","0",M15)</f>
        <v>17</v>
      </c>
      <c r="U15" s="74">
        <f t="shared" ref="U15" si="9">IF(N15="R","0",N15)</f>
        <v>0</v>
      </c>
      <c r="V15" s="75">
        <f t="shared" si="4"/>
        <v>0</v>
      </c>
    </row>
    <row r="16" spans="2:23" ht="25.5" customHeight="1" x14ac:dyDescent="0.25">
      <c r="B16" s="122" t="s">
        <v>16</v>
      </c>
      <c r="C16" s="122"/>
      <c r="D16" s="122"/>
      <c r="E16" s="122"/>
      <c r="F16" s="35">
        <v>20</v>
      </c>
      <c r="G16" s="34"/>
      <c r="H16" s="9"/>
      <c r="I16" s="91" t="s">
        <v>17</v>
      </c>
      <c r="J16" s="91"/>
      <c r="K16" s="91"/>
      <c r="L16" s="91"/>
      <c r="M16" s="117" t="s">
        <v>4</v>
      </c>
      <c r="N16" s="118"/>
      <c r="O16" s="67">
        <f t="shared" si="5"/>
        <v>1</v>
      </c>
      <c r="P16" s="67"/>
      <c r="Q16" s="73">
        <f t="shared" ref="Q16" si="10">IF(G16="R","0",F16)</f>
        <v>20</v>
      </c>
      <c r="R16" s="74">
        <f t="shared" ref="R16" si="11">IF(G16="R","0",G16)</f>
        <v>0</v>
      </c>
      <c r="S16" s="75">
        <f t="shared" si="1"/>
        <v>0</v>
      </c>
      <c r="T16" s="67"/>
      <c r="U16" s="67"/>
    </row>
    <row r="17" spans="1:22" ht="25.5" customHeight="1" x14ac:dyDescent="0.25">
      <c r="B17" s="91" t="s">
        <v>18</v>
      </c>
      <c r="C17" s="91"/>
      <c r="D17" s="91"/>
      <c r="E17" s="91"/>
      <c r="F17" s="117" t="s">
        <v>4</v>
      </c>
      <c r="G17" s="118"/>
      <c r="H17" s="9"/>
      <c r="I17" s="91" t="s">
        <v>19</v>
      </c>
      <c r="J17" s="91"/>
      <c r="K17" s="91"/>
      <c r="L17" s="91"/>
      <c r="M17" s="35">
        <v>15</v>
      </c>
      <c r="N17" s="34"/>
      <c r="O17" s="67"/>
      <c r="P17" s="67">
        <f t="shared" si="0"/>
        <v>1</v>
      </c>
      <c r="Q17" s="67"/>
      <c r="R17" s="67"/>
      <c r="T17" s="73">
        <f t="shared" ref="T17" si="12">IF(N17="R","0",M17)</f>
        <v>15</v>
      </c>
      <c r="U17" s="74">
        <f t="shared" ref="U17" si="13">IF(N17="R","0",N17)</f>
        <v>0</v>
      </c>
      <c r="V17" s="75">
        <f t="shared" si="4"/>
        <v>0</v>
      </c>
    </row>
    <row r="18" spans="1:22" ht="25.5" customHeight="1" x14ac:dyDescent="0.25">
      <c r="B18" s="91" t="s">
        <v>20</v>
      </c>
      <c r="C18" s="91"/>
      <c r="D18" s="91"/>
      <c r="E18" s="91"/>
      <c r="F18" s="117" t="s">
        <v>4</v>
      </c>
      <c r="G18" s="118"/>
      <c r="H18" s="9"/>
      <c r="I18" s="91" t="s">
        <v>21</v>
      </c>
      <c r="J18" s="91"/>
      <c r="K18" s="91"/>
      <c r="L18" s="91"/>
      <c r="M18" s="117" t="s">
        <v>4</v>
      </c>
      <c r="N18" s="118"/>
      <c r="O18" s="67"/>
      <c r="P18" s="67"/>
      <c r="Q18" s="67"/>
      <c r="R18" s="67"/>
      <c r="T18" s="67"/>
      <c r="U18" s="67"/>
    </row>
    <row r="19" spans="1:22" ht="35.25" customHeight="1" x14ac:dyDescent="0.25">
      <c r="B19" s="91" t="s">
        <v>22</v>
      </c>
      <c r="C19" s="91"/>
      <c r="D19" s="91"/>
      <c r="E19" s="91"/>
      <c r="F19" s="35">
        <v>30</v>
      </c>
      <c r="G19" s="34"/>
      <c r="H19" s="9"/>
      <c r="I19" s="91" t="s">
        <v>23</v>
      </c>
      <c r="J19" s="91"/>
      <c r="K19" s="91"/>
      <c r="L19" s="91"/>
      <c r="M19" s="35">
        <v>25</v>
      </c>
      <c r="N19" s="34"/>
      <c r="O19" s="67">
        <f t="shared" si="5"/>
        <v>1</v>
      </c>
      <c r="P19" s="67">
        <f t="shared" si="0"/>
        <v>1</v>
      </c>
      <c r="Q19" s="73">
        <f t="shared" ref="Q19" si="14">IF(G19="R","0",F19)</f>
        <v>30</v>
      </c>
      <c r="R19" s="74">
        <f>IF(G19="R","0",G19)</f>
        <v>0</v>
      </c>
      <c r="S19" s="75">
        <f t="shared" si="1"/>
        <v>0</v>
      </c>
      <c r="T19" s="73">
        <f t="shared" ref="T19" si="15">IF(N19="R","0",M19)</f>
        <v>25</v>
      </c>
      <c r="U19" s="74">
        <f>IF(N19="R","0",N19)</f>
        <v>0</v>
      </c>
      <c r="V19" s="75">
        <f t="shared" si="4"/>
        <v>0</v>
      </c>
    </row>
    <row r="20" spans="1:22" ht="25.5" customHeight="1" x14ac:dyDescent="0.25">
      <c r="B20" s="119" t="s">
        <v>24</v>
      </c>
      <c r="C20" s="120"/>
      <c r="D20" s="120"/>
      <c r="E20" s="121"/>
      <c r="F20" s="36">
        <v>20</v>
      </c>
      <c r="G20" s="34"/>
      <c r="H20" s="9"/>
      <c r="I20" s="91" t="s">
        <v>25</v>
      </c>
      <c r="J20" s="91"/>
      <c r="K20" s="91"/>
      <c r="L20" s="91"/>
      <c r="M20" s="35">
        <v>4</v>
      </c>
      <c r="N20" s="34"/>
      <c r="O20" s="67">
        <f>IF(G20&lt;6,1,"")</f>
        <v>1</v>
      </c>
      <c r="P20" s="67">
        <f t="shared" si="0"/>
        <v>1</v>
      </c>
      <c r="Q20" s="73">
        <f t="shared" ref="Q20:Q21" si="16">IF(G20="R","0",F20)</f>
        <v>20</v>
      </c>
      <c r="R20" s="74">
        <f t="shared" ref="R20:R21" si="17">IF(G20="R","0",G20)</f>
        <v>0</v>
      </c>
      <c r="S20" s="75">
        <f t="shared" si="1"/>
        <v>0</v>
      </c>
      <c r="T20" s="73">
        <f t="shared" ref="T20" si="18">IF(N20="R","0",M20)</f>
        <v>4</v>
      </c>
      <c r="U20" s="74">
        <f t="shared" ref="U20" si="19">IF(N20="R","0",N20)</f>
        <v>0</v>
      </c>
      <c r="V20" s="75">
        <f t="shared" si="4"/>
        <v>0</v>
      </c>
    </row>
    <row r="21" spans="1:22" ht="25.5" customHeight="1" thickBot="1" x14ac:dyDescent="0.3">
      <c r="B21" s="92" t="s">
        <v>26</v>
      </c>
      <c r="C21" s="93"/>
      <c r="D21" s="93"/>
      <c r="E21" s="94"/>
      <c r="F21" s="37">
        <v>15</v>
      </c>
      <c r="G21" s="34"/>
      <c r="H21" s="9"/>
      <c r="I21" s="95" t="s">
        <v>27</v>
      </c>
      <c r="J21" s="95"/>
      <c r="K21" s="95"/>
      <c r="L21" s="95"/>
      <c r="M21" s="96" t="s">
        <v>4</v>
      </c>
      <c r="N21" s="97"/>
      <c r="O21" s="67">
        <f t="shared" si="5"/>
        <v>1</v>
      </c>
      <c r="P21" s="67"/>
      <c r="Q21" s="73">
        <f t="shared" si="16"/>
        <v>15</v>
      </c>
      <c r="R21" s="74">
        <f t="shared" si="17"/>
        <v>0</v>
      </c>
      <c r="S21" s="75">
        <f t="shared" si="1"/>
        <v>0</v>
      </c>
      <c r="T21" s="67"/>
      <c r="U21" s="67"/>
    </row>
    <row r="22" spans="1:22" ht="15.75" thickBot="1" x14ac:dyDescent="0.3">
      <c r="B22" s="123" t="s">
        <v>28</v>
      </c>
      <c r="C22" s="124"/>
      <c r="D22" s="124"/>
      <c r="E22" s="124"/>
      <c r="F22" s="124"/>
      <c r="G22" s="124"/>
      <c r="H22" s="125"/>
      <c r="I22" s="126">
        <f>Q23</f>
        <v>0</v>
      </c>
      <c r="J22" s="127"/>
      <c r="K22" s="127"/>
      <c r="L22" s="99" t="str">
        <f>IF(O22&gt;0,"NON AMMISSIBILE","")</f>
        <v>NON AMMISSIBILE</v>
      </c>
      <c r="M22" s="99"/>
      <c r="N22" s="100"/>
      <c r="O22" s="67">
        <f>SUM(O10:P21)</f>
        <v>15</v>
      </c>
      <c r="P22" s="67"/>
      <c r="Q22" s="67">
        <f>SUM(Q11:Q21)</f>
        <v>118</v>
      </c>
      <c r="R22" s="67"/>
      <c r="S22" s="67">
        <f>SUM(S10:S21)</f>
        <v>0</v>
      </c>
      <c r="T22" s="67">
        <f>SUM(T10:T21)</f>
        <v>156</v>
      </c>
      <c r="U22" s="67"/>
      <c r="V22">
        <f>SUM(V10:V21)</f>
        <v>0</v>
      </c>
    </row>
    <row r="23" spans="1:22" ht="15.75" thickBot="1" x14ac:dyDescent="0.3">
      <c r="B23" s="45" t="s">
        <v>4</v>
      </c>
      <c r="C23" s="10" t="s">
        <v>29</v>
      </c>
      <c r="D23" s="11"/>
      <c r="O23" s="67"/>
      <c r="P23" s="67"/>
      <c r="Q23" s="72">
        <f>(S22+V22)/(Q22+T22)</f>
        <v>0</v>
      </c>
      <c r="R23" s="67"/>
      <c r="S23" s="67"/>
      <c r="T23" s="67"/>
      <c r="U23" s="67"/>
    </row>
    <row r="24" spans="1:22" ht="9" customHeight="1" thickBot="1" x14ac:dyDescent="0.3">
      <c r="O24" s="67"/>
      <c r="P24" s="67"/>
      <c r="Q24" s="67"/>
      <c r="R24" s="67"/>
      <c r="S24" s="67"/>
      <c r="T24" s="67"/>
      <c r="U24" s="67"/>
    </row>
    <row r="25" spans="1:22" ht="15.75" thickBot="1" x14ac:dyDescent="0.3">
      <c r="B25" s="105" t="s">
        <v>30</v>
      </c>
      <c r="C25" s="106"/>
      <c r="D25" s="106"/>
      <c r="E25" s="106"/>
      <c r="F25" s="106"/>
      <c r="G25" s="106"/>
      <c r="H25" s="106"/>
      <c r="I25" s="106"/>
      <c r="J25" s="106"/>
      <c r="K25" s="107"/>
      <c r="L25" s="107"/>
      <c r="M25" s="107"/>
      <c r="N25" s="108"/>
      <c r="O25" s="67"/>
      <c r="P25" s="67"/>
      <c r="Q25" s="67"/>
      <c r="R25" s="67"/>
      <c r="S25" s="67"/>
      <c r="T25" s="67"/>
      <c r="U25" s="67"/>
    </row>
    <row r="26" spans="1:22" ht="15.75" thickBot="1" x14ac:dyDescent="0.3">
      <c r="A26" s="38"/>
      <c r="B26" s="39"/>
      <c r="C26" s="40"/>
      <c r="D26" s="40"/>
      <c r="E26" s="40"/>
      <c r="F26" s="40"/>
      <c r="G26" s="40"/>
      <c r="H26" s="40"/>
      <c r="I26" s="40"/>
      <c r="J26" s="41"/>
      <c r="K26" s="221" t="s">
        <v>1</v>
      </c>
      <c r="L26" s="222"/>
      <c r="M26" s="223" t="s">
        <v>31</v>
      </c>
      <c r="N26" s="224"/>
      <c r="O26" s="67"/>
      <c r="P26" s="67"/>
      <c r="Q26" s="67"/>
      <c r="R26" s="67"/>
      <c r="S26" s="67"/>
      <c r="T26" s="67"/>
      <c r="U26" s="67"/>
    </row>
    <row r="27" spans="1:22" x14ac:dyDescent="0.25">
      <c r="A27" s="38"/>
      <c r="B27" s="51" t="s">
        <v>32</v>
      </c>
      <c r="C27" s="52"/>
      <c r="D27" s="52"/>
      <c r="E27" s="52"/>
      <c r="F27" s="52"/>
      <c r="G27" s="52"/>
      <c r="H27" s="52"/>
      <c r="I27" s="52"/>
      <c r="J27" s="53"/>
      <c r="K27" s="109"/>
      <c r="L27" s="110"/>
      <c r="M27" s="103"/>
      <c r="N27" s="104"/>
      <c r="O27" s="67" t="str">
        <f>IF(M27="0-3",1,"")</f>
        <v/>
      </c>
      <c r="P27" s="67"/>
      <c r="Q27" s="73">
        <f>IF(M27="R","0",K27)</f>
        <v>0</v>
      </c>
      <c r="R27" s="74">
        <f>IF(M27="R","0",M27)</f>
        <v>0</v>
      </c>
      <c r="S27" s="74">
        <f>R27*Q27</f>
        <v>0</v>
      </c>
      <c r="T27" s="67"/>
      <c r="U27" s="67"/>
    </row>
    <row r="28" spans="1:22" x14ac:dyDescent="0.25">
      <c r="A28" s="38"/>
      <c r="B28" s="54" t="s">
        <v>33</v>
      </c>
      <c r="C28" s="55"/>
      <c r="D28" s="55"/>
      <c r="E28" s="55"/>
      <c r="F28" s="55"/>
      <c r="G28" s="55"/>
      <c r="H28" s="55"/>
      <c r="I28" s="55"/>
      <c r="J28" s="56"/>
      <c r="K28" s="109"/>
      <c r="L28" s="110"/>
      <c r="M28" s="103"/>
      <c r="N28" s="104"/>
      <c r="O28" s="67" t="str">
        <f t="shared" ref="O28:O30" si="20">IF(M28="0-3",1,"")</f>
        <v/>
      </c>
      <c r="P28" s="67"/>
      <c r="Q28" s="73">
        <f t="shared" ref="Q28:Q30" si="21">IF(M28="R","0",K28)</f>
        <v>0</v>
      </c>
      <c r="R28" s="74">
        <f t="shared" ref="R28:R30" si="22">IF(M28="R","0",M28)</f>
        <v>0</v>
      </c>
      <c r="S28" s="74">
        <f t="shared" ref="S28:S30" si="23">R28*Q28</f>
        <v>0</v>
      </c>
      <c r="T28" s="67"/>
      <c r="U28" s="67"/>
    </row>
    <row r="29" spans="1:22" x14ac:dyDescent="0.25">
      <c r="A29" s="38"/>
      <c r="B29" s="54" t="s">
        <v>98</v>
      </c>
      <c r="C29" s="55"/>
      <c r="D29" s="215"/>
      <c r="E29" s="216"/>
      <c r="F29" s="216"/>
      <c r="G29" s="216"/>
      <c r="H29" s="216"/>
      <c r="I29" s="216"/>
      <c r="J29" s="217"/>
      <c r="K29" s="109"/>
      <c r="L29" s="110"/>
      <c r="M29" s="103"/>
      <c r="N29" s="104"/>
      <c r="O29" s="67" t="str">
        <f t="shared" si="20"/>
        <v/>
      </c>
      <c r="P29" s="67"/>
      <c r="Q29" s="73">
        <f t="shared" si="21"/>
        <v>0</v>
      </c>
      <c r="R29" s="74">
        <f t="shared" si="22"/>
        <v>0</v>
      </c>
      <c r="S29" s="74">
        <f t="shared" si="23"/>
        <v>0</v>
      </c>
      <c r="T29" s="67"/>
      <c r="U29" s="67"/>
    </row>
    <row r="30" spans="1:22" ht="15.75" thickBot="1" x14ac:dyDescent="0.3">
      <c r="A30" s="38"/>
      <c r="B30" s="57" t="s">
        <v>99</v>
      </c>
      <c r="C30" s="58"/>
      <c r="D30" s="218"/>
      <c r="E30" s="219"/>
      <c r="F30" s="219"/>
      <c r="G30" s="219"/>
      <c r="H30" s="219"/>
      <c r="I30" s="219"/>
      <c r="J30" s="220"/>
      <c r="K30" s="101"/>
      <c r="L30" s="102"/>
      <c r="M30" s="103"/>
      <c r="N30" s="104"/>
      <c r="O30" s="67" t="str">
        <f t="shared" si="20"/>
        <v/>
      </c>
      <c r="P30" s="67"/>
      <c r="Q30" s="73">
        <f t="shared" si="21"/>
        <v>0</v>
      </c>
      <c r="R30" s="74">
        <f t="shared" si="22"/>
        <v>0</v>
      </c>
      <c r="S30" s="74">
        <f t="shared" si="23"/>
        <v>0</v>
      </c>
      <c r="T30" s="67"/>
      <c r="U30" s="67"/>
    </row>
    <row r="31" spans="1:22" ht="15.75" thickBot="1" x14ac:dyDescent="0.3">
      <c r="B31" s="60" t="s">
        <v>34</v>
      </c>
      <c r="C31" s="61"/>
      <c r="D31" s="61"/>
      <c r="E31" s="61"/>
      <c r="F31" s="61"/>
      <c r="G31" s="61"/>
      <c r="H31" s="61"/>
      <c r="I31" s="98" t="e">
        <f>S31/Q31</f>
        <v>#DIV/0!</v>
      </c>
      <c r="J31" s="98"/>
      <c r="K31" s="98"/>
      <c r="L31" s="99" t="str">
        <f>IF(O31&gt;0,"NON AMMISSIBILE","")</f>
        <v/>
      </c>
      <c r="M31" s="99"/>
      <c r="N31" s="100"/>
      <c r="O31" s="67">
        <f>SUM(O27:O30)</f>
        <v>0</v>
      </c>
      <c r="P31" s="67"/>
      <c r="Q31" s="67">
        <f>SUM(Q27:Q30)</f>
        <v>0</v>
      </c>
      <c r="R31" s="67"/>
      <c r="S31" s="67">
        <f>SUM(S27:S30)</f>
        <v>0</v>
      </c>
      <c r="T31" s="67"/>
      <c r="U31" s="67"/>
    </row>
    <row r="32" spans="1:22" ht="15.75" hidden="1" thickBot="1" x14ac:dyDescent="0.3">
      <c r="A32" t="s">
        <v>106</v>
      </c>
      <c r="E32" t="s">
        <v>107</v>
      </c>
      <c r="F32">
        <v>4</v>
      </c>
      <c r="G32">
        <v>5</v>
      </c>
      <c r="H32">
        <v>6</v>
      </c>
      <c r="I32">
        <v>7</v>
      </c>
      <c r="J32" t="s">
        <v>4</v>
      </c>
      <c r="O32" s="67"/>
      <c r="P32" s="67"/>
      <c r="Q32" s="67"/>
      <c r="R32" s="67"/>
      <c r="S32" s="67"/>
      <c r="T32" s="67"/>
      <c r="U32" s="67"/>
    </row>
    <row r="33" spans="2:21" ht="15.75" customHeight="1" thickBot="1" x14ac:dyDescent="0.3">
      <c r="O33" s="67"/>
      <c r="P33" s="67"/>
      <c r="Q33" s="67"/>
      <c r="R33" s="67"/>
      <c r="S33" s="67"/>
      <c r="T33" s="67"/>
      <c r="U33" s="67"/>
    </row>
    <row r="34" spans="2:21" ht="15.75" thickBot="1" x14ac:dyDescent="0.3">
      <c r="B34" s="232" t="s">
        <v>35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33"/>
      <c r="O34" s="67"/>
      <c r="P34" s="67"/>
      <c r="Q34" s="67"/>
      <c r="R34" s="67"/>
      <c r="S34" s="67"/>
      <c r="T34" s="67"/>
      <c r="U34" s="67"/>
    </row>
    <row r="35" spans="2:21" x14ac:dyDescent="0.25">
      <c r="B35" s="234" t="s">
        <v>36</v>
      </c>
      <c r="C35" s="235"/>
      <c r="D35" s="235"/>
      <c r="E35" s="235"/>
      <c r="F35" s="235"/>
      <c r="G35" s="235"/>
      <c r="H35" s="235"/>
      <c r="I35" s="85" t="str">
        <f>IF(AND(I22&gt;5.9,I22&lt;7.05),4,IF(AND(I22&lt;6),"NON AMMISSIBILE",IF(AND(I22&gt;7,I22&lt;8.05),5,IF(AND(I22&gt;8,I22&lt;10.1),6,IF(AND(I22&gt;-1,I22&lt;6),"0")))))</f>
        <v>NON AMMISSIBILE</v>
      </c>
      <c r="J35" s="85"/>
      <c r="K35" s="85"/>
      <c r="L35" s="86" t="str">
        <f>IF(O22&gt;0,"NON AMMISSIBILE","")</f>
        <v>NON AMMISSIBILE</v>
      </c>
      <c r="M35" s="86"/>
      <c r="N35" s="87"/>
      <c r="O35" s="67"/>
      <c r="P35" s="67"/>
      <c r="Q35" s="67"/>
      <c r="R35" s="67"/>
      <c r="S35" s="67"/>
      <c r="T35" s="67"/>
      <c r="U35" s="67"/>
    </row>
    <row r="36" spans="2:21" ht="15.75" thickBot="1" x14ac:dyDescent="0.3">
      <c r="B36" s="225" t="s">
        <v>37</v>
      </c>
      <c r="C36" s="226"/>
      <c r="D36" s="226"/>
      <c r="E36" s="226"/>
      <c r="F36" s="226"/>
      <c r="G36" s="226"/>
      <c r="H36" s="226"/>
      <c r="I36" s="88" t="e">
        <f>I31*2</f>
        <v>#DIV/0!</v>
      </c>
      <c r="J36" s="88"/>
      <c r="K36" s="88"/>
      <c r="L36" s="89" t="str">
        <f>IF(O31&gt;0,"NON AMMISSIBILE","")</f>
        <v/>
      </c>
      <c r="M36" s="89"/>
      <c r="N36" s="90"/>
      <c r="O36" s="67"/>
      <c r="P36" s="67"/>
      <c r="Q36" s="67"/>
      <c r="R36" s="67"/>
      <c r="S36" s="67"/>
      <c r="T36" s="67"/>
      <c r="U36" s="67"/>
    </row>
    <row r="37" spans="2:21" ht="15.75" thickBot="1" x14ac:dyDescent="0.3">
      <c r="B37" s="227" t="s">
        <v>38</v>
      </c>
      <c r="C37" s="228"/>
      <c r="D37" s="228"/>
      <c r="E37" s="228"/>
      <c r="F37" s="228"/>
      <c r="G37" s="228"/>
      <c r="H37" s="228"/>
      <c r="I37" s="229" t="e">
        <f>I35+I36</f>
        <v>#VALUE!</v>
      </c>
      <c r="J37" s="229"/>
      <c r="K37" s="229"/>
      <c r="L37" s="230" t="s">
        <v>39</v>
      </c>
      <c r="M37" s="230"/>
      <c r="N37" s="231"/>
      <c r="O37" s="67"/>
      <c r="P37" s="67"/>
      <c r="Q37" s="67"/>
      <c r="R37" s="67"/>
      <c r="S37" s="67"/>
      <c r="T37" s="67"/>
      <c r="U37" s="67"/>
    </row>
    <row r="38" spans="2:21" ht="22.5" customHeight="1" x14ac:dyDescent="0.25">
      <c r="B38" s="205" t="s">
        <v>91</v>
      </c>
      <c r="C38" s="205"/>
      <c r="D38" s="205"/>
      <c r="K38" s="205" t="s">
        <v>92</v>
      </c>
      <c r="L38" s="205"/>
      <c r="M38" s="205"/>
      <c r="O38" s="67"/>
      <c r="P38" s="67"/>
      <c r="Q38" s="67"/>
      <c r="R38" s="67"/>
      <c r="S38" s="67"/>
      <c r="T38" s="67"/>
      <c r="U38" s="67"/>
    </row>
    <row r="39" spans="2:21" ht="18.399999999999999" customHeight="1" thickBot="1" x14ac:dyDescent="0.3">
      <c r="B39" s="4"/>
      <c r="C39" s="4"/>
      <c r="D39" s="4"/>
      <c r="K39" s="4"/>
      <c r="L39" s="4"/>
      <c r="M39" s="4"/>
      <c r="O39" s="67"/>
      <c r="P39" s="67"/>
      <c r="Q39" s="67"/>
      <c r="R39" s="67"/>
      <c r="S39" s="67"/>
      <c r="T39" s="67"/>
      <c r="U39" s="67"/>
    </row>
    <row r="40" spans="2:21" ht="21.4" customHeight="1" thickBot="1" x14ac:dyDescent="0.3">
      <c r="B40" s="49" t="s">
        <v>111</v>
      </c>
      <c r="O40" s="67"/>
      <c r="P40" s="67"/>
      <c r="Q40" s="67"/>
      <c r="R40" s="67"/>
      <c r="S40" s="67"/>
      <c r="T40" s="67"/>
      <c r="U40" s="67"/>
    </row>
    <row r="41" spans="2:21" ht="15.75" thickBot="1" x14ac:dyDescent="0.3">
      <c r="B41" s="111" t="s">
        <v>40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67"/>
      <c r="P41" s="67"/>
      <c r="Q41" s="67"/>
      <c r="R41" s="67"/>
      <c r="S41" s="67"/>
      <c r="T41" s="67"/>
      <c r="U41" s="67"/>
    </row>
    <row r="42" spans="2:21" ht="10.15" customHeight="1" thickBot="1" x14ac:dyDescent="0.3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67"/>
      <c r="P42" s="67"/>
      <c r="Q42" s="67"/>
      <c r="R42" s="67"/>
      <c r="S42" s="67"/>
      <c r="T42" s="67"/>
      <c r="U42" s="67"/>
    </row>
    <row r="43" spans="2:21" ht="15.75" thickBot="1" x14ac:dyDescent="0.3">
      <c r="B43" s="111" t="s">
        <v>41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67"/>
      <c r="P43" s="67"/>
      <c r="Q43" s="67"/>
      <c r="R43" s="67"/>
      <c r="S43" s="67"/>
      <c r="T43" s="67"/>
      <c r="U43" s="67"/>
    </row>
    <row r="44" spans="2:21" ht="9.4" customHeight="1" x14ac:dyDescent="0.25">
      <c r="B44" s="1"/>
      <c r="N44" s="2"/>
      <c r="O44" s="67"/>
      <c r="P44" s="67"/>
      <c r="Q44" s="67"/>
      <c r="R44" s="67"/>
      <c r="S44" s="67"/>
      <c r="T44" s="67"/>
      <c r="U44" s="67"/>
    </row>
    <row r="45" spans="2:21" x14ac:dyDescent="0.25">
      <c r="B45" s="1"/>
      <c r="C45" s="150" t="s">
        <v>42</v>
      </c>
      <c r="D45" s="150"/>
      <c r="J45" s="28"/>
      <c r="K45" s="14" t="s">
        <v>43</v>
      </c>
      <c r="L45" s="15"/>
      <c r="N45" s="2"/>
      <c r="O45" s="67"/>
      <c r="P45" s="67"/>
      <c r="Q45" s="67"/>
      <c r="R45" s="67"/>
      <c r="S45" s="67"/>
      <c r="T45" s="67"/>
      <c r="U45" s="67"/>
    </row>
    <row r="46" spans="2:21" x14ac:dyDescent="0.25">
      <c r="B46" s="1"/>
      <c r="C46" s="150" t="s">
        <v>44</v>
      </c>
      <c r="D46" s="150"/>
      <c r="J46" s="29"/>
      <c r="K46" s="16" t="s">
        <v>43</v>
      </c>
      <c r="N46" s="2"/>
      <c r="O46" s="67"/>
      <c r="P46" s="67"/>
      <c r="Q46" s="67"/>
      <c r="R46" s="67"/>
      <c r="S46" s="67"/>
      <c r="T46" s="67"/>
      <c r="U46" s="67"/>
    </row>
    <row r="47" spans="2:21" ht="8.65" customHeight="1" thickBot="1" x14ac:dyDescent="0.3">
      <c r="B47" s="1"/>
      <c r="J47" s="17"/>
      <c r="N47" s="2"/>
      <c r="O47" s="67"/>
      <c r="P47" s="67"/>
      <c r="Q47" s="67"/>
      <c r="R47" s="67"/>
      <c r="S47" s="67"/>
      <c r="T47" s="67"/>
      <c r="U47" s="67"/>
    </row>
    <row r="48" spans="2:21" ht="15.75" thickBot="1" x14ac:dyDescent="0.3">
      <c r="B48" s="151" t="s">
        <v>45</v>
      </c>
      <c r="C48" s="152"/>
      <c r="D48" s="152"/>
      <c r="E48" s="152"/>
      <c r="F48" s="152"/>
      <c r="G48" s="152"/>
      <c r="H48" s="153"/>
      <c r="I48" s="154">
        <f>J45</f>
        <v>0</v>
      </c>
      <c r="J48" s="155"/>
      <c r="K48" s="155"/>
      <c r="L48" s="156" t="s">
        <v>43</v>
      </c>
      <c r="M48" s="156"/>
      <c r="N48" s="157"/>
      <c r="O48" s="67"/>
      <c r="P48" s="67"/>
      <c r="Q48" s="67"/>
      <c r="R48" s="67"/>
      <c r="S48" s="67"/>
      <c r="T48" s="67"/>
      <c r="U48" s="67"/>
    </row>
    <row r="49" spans="2:26" ht="10.15" customHeight="1" thickBot="1" x14ac:dyDescent="0.3">
      <c r="B49" s="18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18"/>
      <c r="N49" s="18"/>
      <c r="O49" s="67"/>
      <c r="P49" s="67"/>
      <c r="Q49" s="67"/>
      <c r="R49" s="67"/>
      <c r="S49" s="67"/>
      <c r="T49" s="67"/>
      <c r="U49" s="67"/>
    </row>
    <row r="50" spans="2:26" ht="15.75" customHeight="1" thickBot="1" x14ac:dyDescent="0.3">
      <c r="B50" s="111" t="s">
        <v>46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67"/>
      <c r="P50" s="69"/>
      <c r="Q50" s="69"/>
      <c r="R50" s="69"/>
      <c r="S50" s="69"/>
      <c r="T50" s="69"/>
      <c r="U50" s="69"/>
      <c r="V50" s="24"/>
      <c r="W50" s="24"/>
      <c r="X50" s="24"/>
      <c r="Y50" s="24"/>
      <c r="Z50" s="25"/>
    </row>
    <row r="51" spans="2:26" ht="15.75" thickBot="1" x14ac:dyDescent="0.3">
      <c r="B51" s="105" t="s">
        <v>76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  <c r="O51" s="67"/>
      <c r="P51" s="70"/>
      <c r="Q51" s="69"/>
      <c r="R51" s="69"/>
      <c r="S51" s="69"/>
      <c r="T51" s="69"/>
      <c r="U51" s="69"/>
      <c r="V51" s="24"/>
      <c r="W51" s="24"/>
      <c r="X51" s="24"/>
      <c r="Y51" s="24"/>
      <c r="Z51" s="25"/>
    </row>
    <row r="52" spans="2:26" x14ac:dyDescent="0.25">
      <c r="B52" s="22"/>
      <c r="C52" s="209" t="s">
        <v>47</v>
      </c>
      <c r="D52" s="210"/>
      <c r="E52" s="211"/>
      <c r="F52" s="209" t="s">
        <v>48</v>
      </c>
      <c r="G52" s="210"/>
      <c r="H52" s="210"/>
      <c r="I52" s="210"/>
      <c r="J52" s="211"/>
      <c r="K52" s="135" t="s">
        <v>49</v>
      </c>
      <c r="L52" s="135"/>
      <c r="M52" s="135"/>
      <c r="N52" s="136"/>
      <c r="O52" s="67"/>
      <c r="P52" s="69"/>
      <c r="Q52" s="70"/>
      <c r="R52" s="71"/>
      <c r="S52" s="71"/>
      <c r="T52" s="71"/>
      <c r="U52" s="71"/>
      <c r="V52" s="27"/>
      <c r="W52" s="27"/>
      <c r="X52" s="27"/>
      <c r="Y52" s="26"/>
      <c r="Z52" s="26"/>
    </row>
    <row r="53" spans="2:26" ht="30" customHeight="1" x14ac:dyDescent="0.25">
      <c r="B53" s="137" t="s">
        <v>50</v>
      </c>
      <c r="C53" s="161" t="s">
        <v>51</v>
      </c>
      <c r="D53" s="162"/>
      <c r="E53" s="163"/>
      <c r="F53" s="167"/>
      <c r="G53" s="168"/>
      <c r="H53" s="168"/>
      <c r="I53" s="168"/>
      <c r="J53" s="169"/>
      <c r="K53" s="138">
        <f>F53+F54+F55</f>
        <v>0</v>
      </c>
      <c r="L53" s="139"/>
      <c r="M53" s="139"/>
      <c r="N53" s="140"/>
      <c r="O53" s="67"/>
      <c r="P53" s="69"/>
      <c r="Q53" s="70"/>
      <c r="R53" s="71"/>
      <c r="S53" s="71"/>
      <c r="T53" s="71"/>
      <c r="U53" s="71"/>
      <c r="V53" s="27"/>
      <c r="W53" s="27"/>
      <c r="X53" s="27"/>
      <c r="Y53" s="26"/>
      <c r="Z53" s="26"/>
    </row>
    <row r="54" spans="2:26" ht="30" customHeight="1" x14ac:dyDescent="0.25">
      <c r="B54" s="131"/>
      <c r="C54" s="161" t="s">
        <v>52</v>
      </c>
      <c r="D54" s="162"/>
      <c r="E54" s="163"/>
      <c r="F54" s="167"/>
      <c r="G54" s="168"/>
      <c r="H54" s="168"/>
      <c r="I54" s="168"/>
      <c r="J54" s="169"/>
      <c r="K54" s="141"/>
      <c r="L54" s="142"/>
      <c r="M54" s="142"/>
      <c r="N54" s="143"/>
      <c r="O54" s="67"/>
      <c r="P54" s="69"/>
      <c r="Q54" s="70"/>
      <c r="R54" s="71"/>
      <c r="S54" s="71"/>
      <c r="T54" s="71"/>
      <c r="U54" s="71"/>
      <c r="V54" s="27"/>
      <c r="W54" s="27"/>
      <c r="X54" s="27"/>
      <c r="Y54" s="26"/>
      <c r="Z54" s="26"/>
    </row>
    <row r="55" spans="2:26" ht="30" customHeight="1" thickBot="1" x14ac:dyDescent="0.3">
      <c r="B55" s="131"/>
      <c r="C55" s="206" t="s">
        <v>53</v>
      </c>
      <c r="D55" s="207"/>
      <c r="E55" s="208"/>
      <c r="F55" s="212"/>
      <c r="G55" s="213"/>
      <c r="H55" s="213"/>
      <c r="I55" s="213"/>
      <c r="J55" s="214"/>
      <c r="K55" s="141"/>
      <c r="L55" s="142"/>
      <c r="M55" s="142"/>
      <c r="N55" s="143"/>
      <c r="O55" s="67"/>
      <c r="P55" s="69"/>
      <c r="Q55" s="70"/>
      <c r="R55" s="71"/>
      <c r="S55" s="71"/>
      <c r="T55" s="71"/>
      <c r="U55" s="71"/>
      <c r="V55" s="27"/>
      <c r="W55" s="27"/>
      <c r="X55" s="27"/>
      <c r="Y55" s="26"/>
      <c r="Z55" s="26"/>
    </row>
    <row r="56" spans="2:26" ht="30" customHeight="1" x14ac:dyDescent="0.25">
      <c r="B56" s="130" t="s">
        <v>54</v>
      </c>
      <c r="C56" s="158" t="s">
        <v>55</v>
      </c>
      <c r="D56" s="159"/>
      <c r="E56" s="160"/>
      <c r="F56" s="164"/>
      <c r="G56" s="165"/>
      <c r="H56" s="165"/>
      <c r="I56" s="165"/>
      <c r="J56" s="166"/>
      <c r="K56" s="144">
        <f>F56+F57+F58+F60</f>
        <v>0</v>
      </c>
      <c r="L56" s="145"/>
      <c r="M56" s="145"/>
      <c r="N56" s="146"/>
      <c r="O56" s="67"/>
      <c r="P56" s="69"/>
      <c r="Q56" s="70"/>
      <c r="R56" s="71"/>
      <c r="S56" s="71"/>
      <c r="T56" s="71"/>
      <c r="U56" s="71"/>
      <c r="V56" s="27"/>
      <c r="W56" s="27"/>
      <c r="X56" s="27"/>
      <c r="Y56" s="26"/>
      <c r="Z56" s="26"/>
    </row>
    <row r="57" spans="2:26" ht="30" customHeight="1" x14ac:dyDescent="0.25">
      <c r="B57" s="131"/>
      <c r="C57" s="161" t="s">
        <v>56</v>
      </c>
      <c r="D57" s="162"/>
      <c r="E57" s="163"/>
      <c r="F57" s="167"/>
      <c r="G57" s="168"/>
      <c r="H57" s="168"/>
      <c r="I57" s="168"/>
      <c r="J57" s="169"/>
      <c r="K57" s="141"/>
      <c r="L57" s="142"/>
      <c r="M57" s="142"/>
      <c r="N57" s="143"/>
      <c r="O57" s="67"/>
      <c r="P57" s="69"/>
      <c r="Q57" s="70"/>
      <c r="R57" s="71"/>
      <c r="S57" s="71"/>
      <c r="T57" s="71"/>
      <c r="U57" s="71"/>
      <c r="V57" s="27"/>
      <c r="W57" s="27"/>
      <c r="X57" s="27"/>
      <c r="Y57" s="26"/>
      <c r="Z57" s="26"/>
    </row>
    <row r="58" spans="2:26" ht="30" customHeight="1" x14ac:dyDescent="0.25">
      <c r="B58" s="131"/>
      <c r="C58" s="161" t="s">
        <v>57</v>
      </c>
      <c r="D58" s="162"/>
      <c r="E58" s="163"/>
      <c r="F58" s="167"/>
      <c r="G58" s="168"/>
      <c r="H58" s="168"/>
      <c r="I58" s="168"/>
      <c r="J58" s="169"/>
      <c r="K58" s="141"/>
      <c r="L58" s="142"/>
      <c r="M58" s="142"/>
      <c r="N58" s="143"/>
      <c r="O58" s="67"/>
      <c r="P58" s="69"/>
      <c r="Q58" s="70"/>
      <c r="R58" s="71"/>
      <c r="S58" s="71"/>
      <c r="T58" s="71"/>
      <c r="U58" s="71"/>
      <c r="V58" s="27"/>
      <c r="W58" s="27"/>
      <c r="X58" s="27"/>
      <c r="Y58" s="26"/>
      <c r="Z58" s="26"/>
    </row>
    <row r="59" spans="2:26" ht="15" customHeight="1" x14ac:dyDescent="0.25">
      <c r="B59" s="131"/>
      <c r="C59" s="176"/>
      <c r="D59" s="177"/>
      <c r="E59" s="177"/>
      <c r="F59" s="178" t="s">
        <v>59</v>
      </c>
      <c r="G59" s="179"/>
      <c r="H59" s="179"/>
      <c r="I59" s="179"/>
      <c r="J59" s="180"/>
      <c r="K59" s="141"/>
      <c r="L59" s="142"/>
      <c r="M59" s="142"/>
      <c r="N59" s="143"/>
      <c r="O59" s="67"/>
      <c r="P59" s="69"/>
      <c r="Q59" s="69"/>
      <c r="R59" s="69"/>
      <c r="S59" s="69"/>
      <c r="T59" s="69"/>
      <c r="U59" s="69"/>
      <c r="V59" s="24"/>
      <c r="W59" s="24"/>
      <c r="X59" s="24"/>
      <c r="Y59" s="24"/>
      <c r="Z59" s="25"/>
    </row>
    <row r="60" spans="2:26" ht="30" customHeight="1" thickBot="1" x14ac:dyDescent="0.35">
      <c r="B60" s="132"/>
      <c r="C60" s="170" t="s">
        <v>58</v>
      </c>
      <c r="D60" s="171"/>
      <c r="E60" s="172"/>
      <c r="F60" s="173"/>
      <c r="G60" s="174"/>
      <c r="H60" s="174"/>
      <c r="I60" s="174"/>
      <c r="J60" s="175"/>
      <c r="K60" s="147"/>
      <c r="L60" s="148"/>
      <c r="M60" s="148"/>
      <c r="N60" s="149"/>
      <c r="O60" s="67"/>
      <c r="P60" s="67"/>
      <c r="Q60" s="67"/>
      <c r="R60" s="67"/>
      <c r="S60" s="67"/>
      <c r="T60" s="67"/>
      <c r="U60" s="67"/>
    </row>
    <row r="61" spans="2:26" ht="16.5" thickBot="1" x14ac:dyDescent="0.3">
      <c r="B61" s="246" t="s">
        <v>77</v>
      </c>
      <c r="C61" s="247"/>
      <c r="D61" s="247"/>
      <c r="E61" s="247"/>
      <c r="F61" s="247"/>
      <c r="G61" s="247"/>
      <c r="H61" s="247"/>
      <c r="I61" s="247"/>
      <c r="J61" s="247"/>
      <c r="K61" s="248">
        <f>K53+K56</f>
        <v>0</v>
      </c>
      <c r="L61" s="249"/>
      <c r="M61" s="249"/>
      <c r="N61" s="250"/>
      <c r="O61" s="67"/>
      <c r="P61" s="67"/>
      <c r="Q61" s="67"/>
      <c r="R61" s="67"/>
      <c r="S61" s="67"/>
      <c r="T61" s="67"/>
      <c r="U61" s="67"/>
    </row>
    <row r="62" spans="2:26" x14ac:dyDescent="0.25">
      <c r="B62" s="128" t="str">
        <f>IF(K61=22,"La commissione può applicare 2 punti","")</f>
        <v/>
      </c>
      <c r="C62" s="129"/>
      <c r="D62" s="129"/>
      <c r="E62" s="129"/>
      <c r="F62" s="129"/>
      <c r="G62" s="129"/>
      <c r="H62" s="129"/>
      <c r="I62" s="129"/>
      <c r="J62" s="129"/>
      <c r="K62" s="236">
        <v>0</v>
      </c>
      <c r="L62" s="237"/>
      <c r="M62" s="237"/>
      <c r="N62" s="238"/>
      <c r="O62" s="67"/>
      <c r="P62" s="67"/>
      <c r="Q62" s="67"/>
      <c r="R62" s="67"/>
      <c r="S62" s="67"/>
      <c r="T62" s="67"/>
      <c r="U62" s="67"/>
    </row>
    <row r="63" spans="2:26" ht="15.75" thickBot="1" x14ac:dyDescent="0.3">
      <c r="B63" s="128" t="str">
        <f>IF(K61=23,"La commissione può applicare 1 punto","")</f>
        <v/>
      </c>
      <c r="C63" s="129"/>
      <c r="D63" s="129"/>
      <c r="E63" s="129"/>
      <c r="F63" s="129"/>
      <c r="G63" s="129"/>
      <c r="H63" s="129"/>
      <c r="I63" s="129"/>
      <c r="J63" s="129"/>
      <c r="K63" s="190"/>
      <c r="L63" s="191"/>
      <c r="M63" s="191"/>
      <c r="N63" s="192"/>
      <c r="O63" s="67"/>
      <c r="P63" s="67"/>
      <c r="Q63" s="67"/>
      <c r="R63" s="67"/>
      <c r="S63" s="67"/>
      <c r="T63" s="67"/>
      <c r="U63" s="67"/>
    </row>
    <row r="64" spans="2:26" ht="15.75" thickBot="1" x14ac:dyDescent="0.3">
      <c r="B64" s="154" t="s">
        <v>60</v>
      </c>
      <c r="C64" s="155"/>
      <c r="D64" s="155"/>
      <c r="E64" s="155"/>
      <c r="F64" s="155"/>
      <c r="G64" s="155"/>
      <c r="H64" s="155"/>
      <c r="I64" s="155"/>
      <c r="J64" s="193"/>
      <c r="K64" s="62">
        <f>K61+K62+K63</f>
        <v>0</v>
      </c>
      <c r="L64" s="156" t="s">
        <v>43</v>
      </c>
      <c r="M64" s="156"/>
      <c r="N64" s="157"/>
      <c r="O64" s="67"/>
      <c r="P64" s="67"/>
      <c r="Q64" s="67"/>
      <c r="R64" s="67"/>
      <c r="S64" s="67"/>
      <c r="T64" s="67"/>
      <c r="U64" s="67"/>
    </row>
    <row r="65" spans="2:21" ht="15.75" thickBot="1" x14ac:dyDescent="0.3">
      <c r="B65" s="18"/>
      <c r="C65" s="23"/>
      <c r="D65" s="23"/>
      <c r="E65" s="23"/>
      <c r="F65" s="23"/>
      <c r="G65" s="23"/>
      <c r="H65" s="23"/>
      <c r="I65" s="21"/>
      <c r="J65" s="21"/>
      <c r="K65" s="21"/>
      <c r="L65" s="21"/>
      <c r="M65" s="21"/>
      <c r="N65" s="21"/>
      <c r="O65" s="67"/>
      <c r="P65" s="67"/>
      <c r="Q65" s="67"/>
      <c r="R65" s="67"/>
      <c r="S65" s="67"/>
      <c r="T65" s="67"/>
      <c r="U65" s="67"/>
    </row>
    <row r="66" spans="2:21" hidden="1" x14ac:dyDescent="0.25">
      <c r="B66" s="18"/>
      <c r="C66" s="23">
        <v>0</v>
      </c>
      <c r="D66" s="23">
        <v>1</v>
      </c>
      <c r="E66" s="23">
        <v>2</v>
      </c>
      <c r="F66" s="23">
        <v>3</v>
      </c>
      <c r="G66" s="23">
        <v>4</v>
      </c>
      <c r="H66" s="23">
        <v>5</v>
      </c>
      <c r="I66" s="21"/>
      <c r="J66" s="21"/>
      <c r="K66" s="21"/>
      <c r="L66" s="21"/>
      <c r="M66" s="21"/>
      <c r="N66" s="21"/>
      <c r="O66" s="67"/>
      <c r="P66" s="67"/>
      <c r="Q66" s="67"/>
      <c r="R66" s="67"/>
      <c r="S66" s="67"/>
      <c r="T66" s="67"/>
      <c r="U66" s="67"/>
    </row>
    <row r="67" spans="2:21" hidden="1" x14ac:dyDescent="0.25">
      <c r="B67" s="18"/>
      <c r="C67" s="23">
        <v>0</v>
      </c>
      <c r="D67" s="23">
        <v>1</v>
      </c>
      <c r="E67" s="23">
        <v>2</v>
      </c>
      <c r="F67" s="23">
        <v>3</v>
      </c>
      <c r="G67" s="23">
        <v>4</v>
      </c>
      <c r="H67" s="23">
        <v>5</v>
      </c>
      <c r="I67" s="21">
        <v>6</v>
      </c>
      <c r="J67" s="21">
        <v>7</v>
      </c>
      <c r="K67" s="21">
        <v>8</v>
      </c>
      <c r="L67" s="21">
        <v>9</v>
      </c>
      <c r="M67" s="21">
        <v>10</v>
      </c>
      <c r="N67" s="21"/>
      <c r="O67" s="67"/>
      <c r="P67" s="67"/>
      <c r="Q67" s="67"/>
      <c r="R67" s="67"/>
      <c r="S67" s="67"/>
      <c r="T67" s="67"/>
      <c r="U67" s="67"/>
    </row>
    <row r="68" spans="2:21" hidden="1" x14ac:dyDescent="0.25">
      <c r="B68" s="18"/>
      <c r="C68" s="23">
        <v>0</v>
      </c>
      <c r="D68" s="23">
        <v>1</v>
      </c>
      <c r="E68" s="23"/>
      <c r="F68" s="23"/>
      <c r="G68" s="23"/>
      <c r="H68" s="23"/>
      <c r="I68" s="21"/>
      <c r="J68" s="21"/>
      <c r="K68" s="21"/>
      <c r="L68" s="21"/>
      <c r="M68" s="21"/>
      <c r="N68" s="21"/>
      <c r="O68" s="67"/>
      <c r="P68" s="67"/>
      <c r="Q68" s="67"/>
      <c r="R68" s="67"/>
      <c r="S68" s="67"/>
      <c r="T68" s="67"/>
      <c r="U68" s="67"/>
    </row>
    <row r="69" spans="2:21" ht="15.75" hidden="1" thickBot="1" x14ac:dyDescent="0.3">
      <c r="B69" s="18"/>
      <c r="C69" s="23">
        <v>0</v>
      </c>
      <c r="D69" s="23">
        <v>2</v>
      </c>
      <c r="E69" s="23"/>
      <c r="F69" s="23"/>
      <c r="G69" s="23"/>
      <c r="H69" s="23"/>
      <c r="I69" s="21"/>
      <c r="J69" s="21"/>
      <c r="K69" s="21"/>
      <c r="L69" s="21"/>
      <c r="M69" s="21"/>
      <c r="N69" s="21"/>
      <c r="O69" s="67"/>
      <c r="P69" s="67"/>
      <c r="Q69" s="67"/>
      <c r="R69" s="67"/>
      <c r="S69" s="67"/>
      <c r="T69" s="67"/>
      <c r="U69" s="67"/>
    </row>
    <row r="70" spans="2:21" ht="15" customHeight="1" x14ac:dyDescent="0.25">
      <c r="B70" s="200" t="s">
        <v>61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2"/>
      <c r="O70" s="67"/>
      <c r="P70" s="67"/>
      <c r="Q70" s="67"/>
      <c r="R70" s="67"/>
      <c r="S70" s="67"/>
      <c r="T70" s="67"/>
      <c r="U70" s="67"/>
    </row>
    <row r="71" spans="2:21" ht="15" customHeight="1" x14ac:dyDescent="0.25">
      <c r="B71" s="181" t="s">
        <v>62</v>
      </c>
      <c r="C71" s="182"/>
      <c r="D71" s="182"/>
      <c r="E71" s="182"/>
      <c r="F71" s="182"/>
      <c r="G71" s="182"/>
      <c r="H71" s="183"/>
      <c r="I71" s="184" t="e">
        <f>I37</f>
        <v>#VALUE!</v>
      </c>
      <c r="J71" s="185"/>
      <c r="K71" s="185"/>
      <c r="L71" s="185"/>
      <c r="M71" s="185"/>
      <c r="N71" s="186"/>
      <c r="O71" s="67"/>
      <c r="P71" s="67"/>
      <c r="Q71" s="67"/>
      <c r="R71" s="67"/>
      <c r="S71" s="67"/>
      <c r="T71" s="67"/>
      <c r="U71" s="67"/>
    </row>
    <row r="72" spans="2:21" ht="15" customHeight="1" x14ac:dyDescent="0.25">
      <c r="B72" s="181" t="s">
        <v>63</v>
      </c>
      <c r="C72" s="182"/>
      <c r="D72" s="182"/>
      <c r="E72" s="182"/>
      <c r="F72" s="182"/>
      <c r="G72" s="182"/>
      <c r="H72" s="183"/>
      <c r="I72" s="187">
        <f>I48</f>
        <v>0</v>
      </c>
      <c r="J72" s="188"/>
      <c r="K72" s="188"/>
      <c r="L72" s="188"/>
      <c r="M72" s="188"/>
      <c r="N72" s="189"/>
      <c r="O72" s="67"/>
      <c r="P72" s="67"/>
      <c r="Q72" s="67"/>
      <c r="R72" s="67"/>
      <c r="S72" s="67"/>
      <c r="T72" s="67"/>
      <c r="U72" s="67"/>
    </row>
    <row r="73" spans="2:21" ht="15" customHeight="1" x14ac:dyDescent="0.25">
      <c r="B73" s="181" t="s">
        <v>64</v>
      </c>
      <c r="C73" s="182"/>
      <c r="D73" s="182"/>
      <c r="E73" s="182"/>
      <c r="F73" s="182"/>
      <c r="G73" s="182"/>
      <c r="H73" s="183"/>
      <c r="I73" s="187">
        <f>K64</f>
        <v>0</v>
      </c>
      <c r="J73" s="188"/>
      <c r="K73" s="188"/>
      <c r="L73" s="188"/>
      <c r="M73" s="188"/>
      <c r="N73" s="189"/>
      <c r="O73" s="67"/>
      <c r="P73" s="67"/>
      <c r="Q73" s="67"/>
      <c r="R73" s="67"/>
      <c r="S73" s="67"/>
      <c r="T73" s="67"/>
      <c r="U73" s="67"/>
    </row>
    <row r="74" spans="2:21" ht="15" customHeight="1" x14ac:dyDescent="0.25">
      <c r="B74" s="194" t="s">
        <v>65</v>
      </c>
      <c r="C74" s="195"/>
      <c r="D74" s="195"/>
      <c r="E74" s="195"/>
      <c r="F74" s="195"/>
      <c r="G74" s="195"/>
      <c r="H74" s="196"/>
      <c r="I74" s="197" t="e">
        <f>I71+I72+I73</f>
        <v>#VALUE!</v>
      </c>
      <c r="J74" s="198"/>
      <c r="K74" s="198"/>
      <c r="L74" s="198"/>
      <c r="M74" s="198"/>
      <c r="N74" s="199"/>
      <c r="O74" s="67"/>
      <c r="P74" s="67"/>
      <c r="Q74" s="67"/>
      <c r="R74" s="67"/>
      <c r="S74" s="67"/>
      <c r="T74" s="67"/>
      <c r="U74" s="67"/>
    </row>
    <row r="75" spans="2:21" ht="8.65" customHeight="1" x14ac:dyDescent="0.25">
      <c r="O75" s="67"/>
      <c r="P75" s="67"/>
      <c r="Q75" s="67"/>
      <c r="R75" s="67"/>
      <c r="S75" s="67"/>
      <c r="T75" s="67"/>
      <c r="U75" s="67"/>
    </row>
    <row r="76" spans="2:21" x14ac:dyDescent="0.25">
      <c r="B76" t="s">
        <v>66</v>
      </c>
      <c r="E76" s="240"/>
      <c r="F76" s="240"/>
      <c r="G76" s="240"/>
      <c r="H76" s="240"/>
      <c r="I76" s="240"/>
      <c r="J76" s="240"/>
      <c r="K76" s="240"/>
      <c r="L76" s="240"/>
      <c r="M76" s="240"/>
      <c r="O76" s="67"/>
      <c r="P76" s="67"/>
      <c r="Q76" s="67"/>
      <c r="R76" s="67"/>
      <c r="S76" s="67"/>
      <c r="T76" s="67"/>
      <c r="U76" s="67"/>
    </row>
    <row r="77" spans="2:21" x14ac:dyDescent="0.2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O77" s="67"/>
      <c r="P77" s="67"/>
      <c r="Q77" s="67"/>
      <c r="R77" s="67"/>
      <c r="S77" s="67"/>
      <c r="T77" s="67"/>
      <c r="U77" s="67"/>
    </row>
    <row r="78" spans="2:21" x14ac:dyDescent="0.25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O78" s="67"/>
      <c r="P78" s="67"/>
      <c r="Q78" s="67"/>
      <c r="R78" s="67"/>
      <c r="S78" s="67"/>
      <c r="T78" s="67"/>
      <c r="U78" s="67"/>
    </row>
    <row r="79" spans="2:21" ht="19.899999999999999" customHeight="1" x14ac:dyDescent="0.25">
      <c r="B79" s="243" t="s">
        <v>89</v>
      </c>
      <c r="C79" s="243"/>
      <c r="D79" s="243"/>
      <c r="E79" s="244"/>
      <c r="F79" s="244"/>
      <c r="G79" s="244"/>
      <c r="H79" s="244"/>
      <c r="I79" s="244"/>
      <c r="J79" s="244"/>
      <c r="O79" s="67"/>
      <c r="P79" s="67"/>
      <c r="Q79" s="67"/>
      <c r="R79" s="67"/>
      <c r="S79" s="67"/>
      <c r="T79" s="67"/>
      <c r="U79" s="67"/>
    </row>
    <row r="80" spans="2:21" ht="10.5" customHeight="1" x14ac:dyDescent="0.25"/>
    <row r="81" spans="2:12" x14ac:dyDescent="0.25">
      <c r="B81" s="150" t="s">
        <v>67</v>
      </c>
      <c r="C81" s="150"/>
      <c r="D81" s="150"/>
      <c r="E81" s="150"/>
    </row>
    <row r="82" spans="2:12" x14ac:dyDescent="0.25">
      <c r="B82" s="150" t="s">
        <v>68</v>
      </c>
      <c r="C82" s="150"/>
      <c r="D82" s="150"/>
      <c r="E82" s="150"/>
      <c r="H82" s="150" t="s">
        <v>69</v>
      </c>
      <c r="I82" s="150"/>
      <c r="J82" s="150"/>
      <c r="K82" s="150"/>
      <c r="L82" s="150"/>
    </row>
    <row r="83" spans="2:12" x14ac:dyDescent="0.25">
      <c r="B83" s="242" t="s">
        <v>70</v>
      </c>
      <c r="C83" s="242"/>
      <c r="D83" s="242"/>
      <c r="E83" s="242"/>
      <c r="H83" s="43"/>
      <c r="I83" s="43"/>
      <c r="J83" s="43"/>
      <c r="K83" s="43"/>
      <c r="L83" s="43"/>
    </row>
    <row r="84" spans="2:12" x14ac:dyDescent="0.25">
      <c r="B84" s="241" t="s">
        <v>71</v>
      </c>
      <c r="C84" s="241"/>
      <c r="D84" s="241"/>
      <c r="E84" s="241"/>
      <c r="H84" s="44"/>
      <c r="I84" s="44"/>
      <c r="J84" s="44"/>
      <c r="K84" s="44"/>
      <c r="L84" s="44"/>
    </row>
    <row r="85" spans="2:12" x14ac:dyDescent="0.25">
      <c r="B85" s="241" t="s">
        <v>72</v>
      </c>
      <c r="C85" s="241"/>
      <c r="D85" s="241"/>
      <c r="E85" s="241"/>
      <c r="H85" s="44"/>
      <c r="I85" s="44"/>
      <c r="J85" s="44"/>
      <c r="K85" s="44"/>
      <c r="L85" s="44"/>
    </row>
    <row r="86" spans="2:12" x14ac:dyDescent="0.25">
      <c r="B86" s="241" t="s">
        <v>73</v>
      </c>
      <c r="C86" s="241"/>
      <c r="D86" s="241"/>
      <c r="E86" s="241"/>
      <c r="H86" s="44"/>
      <c r="I86" s="44"/>
      <c r="J86" s="44"/>
      <c r="K86" s="44"/>
      <c r="L86" s="44"/>
    </row>
    <row r="87" spans="2:12" x14ac:dyDescent="0.25">
      <c r="B87" s="241" t="s">
        <v>74</v>
      </c>
      <c r="C87" s="241"/>
      <c r="D87" s="241"/>
      <c r="E87" s="241"/>
    </row>
    <row r="88" spans="2:12" x14ac:dyDescent="0.25">
      <c r="B88" s="241" t="s">
        <v>75</v>
      </c>
      <c r="C88" s="241"/>
      <c r="D88" s="241"/>
      <c r="E88" s="241"/>
      <c r="H88" s="44"/>
      <c r="I88" s="44"/>
      <c r="J88" s="44"/>
      <c r="K88" s="44"/>
      <c r="L88" s="44"/>
    </row>
    <row r="89" spans="2:12" x14ac:dyDescent="0.25">
      <c r="B89" s="64"/>
      <c r="C89" s="64"/>
      <c r="D89" s="38"/>
      <c r="E89" s="64"/>
      <c r="H89" s="42"/>
      <c r="I89" s="42"/>
      <c r="J89" s="42"/>
      <c r="K89" s="42"/>
    </row>
  </sheetData>
  <sheetProtection algorithmName="SHA-512" hashValue="iIc085KYSIh2BxpUXIhP5RchK4nj9a23Ii+rvJnLeiSWE1CsfoOuBPeyIQpY9IR3Rmq1vdXPwF7jruUDIqCGMg==" saltValue="6Y5HVNUVdWio8f9Vxz+24Q==" spinCount="100000" sheet="1" objects="1" scenarios="1" selectLockedCells="1"/>
  <mergeCells count="132">
    <mergeCell ref="B41:N41"/>
    <mergeCell ref="B34:N34"/>
    <mergeCell ref="B35:H35"/>
    <mergeCell ref="K62:N62"/>
    <mergeCell ref="C4:D4"/>
    <mergeCell ref="E5:M5"/>
    <mergeCell ref="D6:G6"/>
    <mergeCell ref="J4:M4"/>
    <mergeCell ref="B88:E88"/>
    <mergeCell ref="B87:E87"/>
    <mergeCell ref="B86:E86"/>
    <mergeCell ref="B85:E85"/>
    <mergeCell ref="B84:E84"/>
    <mergeCell ref="B83:E83"/>
    <mergeCell ref="B79:D79"/>
    <mergeCell ref="E79:J79"/>
    <mergeCell ref="B81:E81"/>
    <mergeCell ref="B82:E82"/>
    <mergeCell ref="H82:L82"/>
    <mergeCell ref="B78:M78"/>
    <mergeCell ref="B77:M77"/>
    <mergeCell ref="E76:M76"/>
    <mergeCell ref="B61:J61"/>
    <mergeCell ref="K61:N61"/>
    <mergeCell ref="B73:H73"/>
    <mergeCell ref="I73:N73"/>
    <mergeCell ref="B74:H74"/>
    <mergeCell ref="I74:N74"/>
    <mergeCell ref="B70:N70"/>
    <mergeCell ref="C3:N3"/>
    <mergeCell ref="B38:D38"/>
    <mergeCell ref="K38:M38"/>
    <mergeCell ref="C53:E53"/>
    <mergeCell ref="C54:E54"/>
    <mergeCell ref="C55:E55"/>
    <mergeCell ref="F52:J52"/>
    <mergeCell ref="C52:E52"/>
    <mergeCell ref="F53:J53"/>
    <mergeCell ref="F54:J54"/>
    <mergeCell ref="F55:J55"/>
    <mergeCell ref="D29:J29"/>
    <mergeCell ref="D30:J30"/>
    <mergeCell ref="K26:L26"/>
    <mergeCell ref="M26:N26"/>
    <mergeCell ref="B36:H36"/>
    <mergeCell ref="B37:H37"/>
    <mergeCell ref="I37:K37"/>
    <mergeCell ref="L37:N37"/>
    <mergeCell ref="C60:E60"/>
    <mergeCell ref="F60:J60"/>
    <mergeCell ref="C59:E59"/>
    <mergeCell ref="F59:J59"/>
    <mergeCell ref="L64:N64"/>
    <mergeCell ref="B71:H71"/>
    <mergeCell ref="I71:N71"/>
    <mergeCell ref="B72:H72"/>
    <mergeCell ref="I72:N72"/>
    <mergeCell ref="B63:J63"/>
    <mergeCell ref="K63:N63"/>
    <mergeCell ref="B64:J64"/>
    <mergeCell ref="M29:N29"/>
    <mergeCell ref="B22:H22"/>
    <mergeCell ref="I22:K22"/>
    <mergeCell ref="L22:N22"/>
    <mergeCell ref="B62:J62"/>
    <mergeCell ref="B56:B60"/>
    <mergeCell ref="B50:N50"/>
    <mergeCell ref="B51:N51"/>
    <mergeCell ref="K52:N52"/>
    <mergeCell ref="B53:B55"/>
    <mergeCell ref="K53:N55"/>
    <mergeCell ref="K56:N60"/>
    <mergeCell ref="B43:N43"/>
    <mergeCell ref="C45:D45"/>
    <mergeCell ref="C46:D46"/>
    <mergeCell ref="B48:H48"/>
    <mergeCell ref="I48:K48"/>
    <mergeCell ref="L48:N48"/>
    <mergeCell ref="C56:E56"/>
    <mergeCell ref="C57:E57"/>
    <mergeCell ref="C58:E58"/>
    <mergeCell ref="F56:J56"/>
    <mergeCell ref="F57:J57"/>
    <mergeCell ref="F58:J58"/>
    <mergeCell ref="B8:N8"/>
    <mergeCell ref="B10:E10"/>
    <mergeCell ref="F10:G10"/>
    <mergeCell ref="I10:L10"/>
    <mergeCell ref="M14:N14"/>
    <mergeCell ref="B15:E15"/>
    <mergeCell ref="F15:G15"/>
    <mergeCell ref="I15:L15"/>
    <mergeCell ref="B20:E20"/>
    <mergeCell ref="I20:L20"/>
    <mergeCell ref="B16:E16"/>
    <mergeCell ref="I16:L16"/>
    <mergeCell ref="M16:N16"/>
    <mergeCell ref="B17:E17"/>
    <mergeCell ref="F17:G17"/>
    <mergeCell ref="I17:L17"/>
    <mergeCell ref="B14:E14"/>
    <mergeCell ref="F14:G14"/>
    <mergeCell ref="I14:L14"/>
    <mergeCell ref="B18:E18"/>
    <mergeCell ref="F18:G18"/>
    <mergeCell ref="I18:L18"/>
    <mergeCell ref="M18:N18"/>
    <mergeCell ref="B19:E19"/>
    <mergeCell ref="I35:K35"/>
    <mergeCell ref="L35:N35"/>
    <mergeCell ref="I36:K36"/>
    <mergeCell ref="L36:N36"/>
    <mergeCell ref="B11:E11"/>
    <mergeCell ref="I11:L11"/>
    <mergeCell ref="B12:E12"/>
    <mergeCell ref="I12:L12"/>
    <mergeCell ref="B13:E13"/>
    <mergeCell ref="I13:L13"/>
    <mergeCell ref="B21:E21"/>
    <mergeCell ref="I21:L21"/>
    <mergeCell ref="M21:N21"/>
    <mergeCell ref="I31:K31"/>
    <mergeCell ref="L31:N31"/>
    <mergeCell ref="I19:L19"/>
    <mergeCell ref="K30:L30"/>
    <mergeCell ref="M30:N30"/>
    <mergeCell ref="B25:N25"/>
    <mergeCell ref="K27:L27"/>
    <mergeCell ref="M27:N27"/>
    <mergeCell ref="K28:L28"/>
    <mergeCell ref="M28:N28"/>
    <mergeCell ref="K29:L29"/>
  </mergeCells>
  <conditionalFormatting sqref="K64">
    <cfRule type="cellIs" dxfId="45" priority="60" operator="lessThan">
      <formula>24</formula>
    </cfRule>
  </conditionalFormatting>
  <conditionalFormatting sqref="K62:N62">
    <cfRule type="expression" dxfId="44" priority="55">
      <formula>IF($K$61&gt;21,$K$61&lt;23)</formula>
    </cfRule>
  </conditionalFormatting>
  <conditionalFormatting sqref="K63:N63">
    <cfRule type="expression" dxfId="43" priority="54">
      <formula>IF($K$61&gt;22,$K$61&lt;24)</formula>
    </cfRule>
  </conditionalFormatting>
  <conditionalFormatting sqref="L22:N22">
    <cfRule type="containsText" dxfId="42" priority="52" operator="containsText" text="NON AMMISSIBILE">
      <formula>NOT(ISERROR(SEARCH("NON AMMISSIBILE",L22)))</formula>
    </cfRule>
  </conditionalFormatting>
  <conditionalFormatting sqref="I22:K22">
    <cfRule type="cellIs" dxfId="41" priority="44" operator="lessThan">
      <formula>5.9</formula>
    </cfRule>
  </conditionalFormatting>
  <conditionalFormatting sqref="G11:G13">
    <cfRule type="cellIs" dxfId="40" priority="43" operator="lessThan">
      <formula>6</formula>
    </cfRule>
  </conditionalFormatting>
  <conditionalFormatting sqref="G11:G13">
    <cfRule type="containsBlanks" dxfId="39" priority="42">
      <formula>LEN(TRIM(G11))=0</formula>
    </cfRule>
  </conditionalFormatting>
  <conditionalFormatting sqref="G16">
    <cfRule type="cellIs" dxfId="38" priority="41" operator="lessThan">
      <formula>6</formula>
    </cfRule>
  </conditionalFormatting>
  <conditionalFormatting sqref="G16">
    <cfRule type="containsBlanks" dxfId="37" priority="40">
      <formula>LEN(TRIM(G16))=0</formula>
    </cfRule>
  </conditionalFormatting>
  <conditionalFormatting sqref="G19">
    <cfRule type="cellIs" dxfId="36" priority="39" operator="lessThan">
      <formula>6</formula>
    </cfRule>
  </conditionalFormatting>
  <conditionalFormatting sqref="G19">
    <cfRule type="containsBlanks" dxfId="35" priority="38">
      <formula>LEN(TRIM(G19))=0</formula>
    </cfRule>
  </conditionalFormatting>
  <conditionalFormatting sqref="G20">
    <cfRule type="cellIs" dxfId="34" priority="37" operator="lessThan">
      <formula>6</formula>
    </cfRule>
  </conditionalFormatting>
  <conditionalFormatting sqref="G20">
    <cfRule type="containsBlanks" dxfId="33" priority="36">
      <formula>LEN(TRIM(G20))=0</formula>
    </cfRule>
  </conditionalFormatting>
  <conditionalFormatting sqref="G21">
    <cfRule type="cellIs" dxfId="32" priority="35" operator="lessThan">
      <formula>6</formula>
    </cfRule>
  </conditionalFormatting>
  <conditionalFormatting sqref="G21">
    <cfRule type="containsBlanks" dxfId="31" priority="34">
      <formula>LEN(TRIM(G21))=0</formula>
    </cfRule>
  </conditionalFormatting>
  <conditionalFormatting sqref="N10">
    <cfRule type="cellIs" dxfId="30" priority="33" operator="lessThan">
      <formula>6</formula>
    </cfRule>
  </conditionalFormatting>
  <conditionalFormatting sqref="N10">
    <cfRule type="containsBlanks" dxfId="29" priority="32">
      <formula>LEN(TRIM(N10))=0</formula>
    </cfRule>
  </conditionalFormatting>
  <conditionalFormatting sqref="N11">
    <cfRule type="cellIs" dxfId="28" priority="31" operator="lessThan">
      <formula>6</formula>
    </cfRule>
  </conditionalFormatting>
  <conditionalFormatting sqref="N11">
    <cfRule type="containsBlanks" dxfId="27" priority="30">
      <formula>LEN(TRIM(N11))=0</formula>
    </cfRule>
  </conditionalFormatting>
  <conditionalFormatting sqref="N12">
    <cfRule type="cellIs" dxfId="26" priority="29" operator="lessThan">
      <formula>6</formula>
    </cfRule>
  </conditionalFormatting>
  <conditionalFormatting sqref="N12">
    <cfRule type="containsBlanks" dxfId="25" priority="28">
      <formula>LEN(TRIM(N12))=0</formula>
    </cfRule>
  </conditionalFormatting>
  <conditionalFormatting sqref="N13">
    <cfRule type="cellIs" dxfId="24" priority="27" operator="lessThan">
      <formula>6</formula>
    </cfRule>
  </conditionalFormatting>
  <conditionalFormatting sqref="N13">
    <cfRule type="containsBlanks" dxfId="23" priority="26">
      <formula>LEN(TRIM(N13))=0</formula>
    </cfRule>
  </conditionalFormatting>
  <conditionalFormatting sqref="N15">
    <cfRule type="cellIs" dxfId="22" priority="25" operator="lessThan">
      <formula>6</formula>
    </cfRule>
  </conditionalFormatting>
  <conditionalFormatting sqref="N15">
    <cfRule type="containsBlanks" dxfId="21" priority="24">
      <formula>LEN(TRIM(N15))=0</formula>
    </cfRule>
  </conditionalFormatting>
  <conditionalFormatting sqref="N17">
    <cfRule type="cellIs" dxfId="20" priority="23" operator="lessThan">
      <formula>6</formula>
    </cfRule>
  </conditionalFormatting>
  <conditionalFormatting sqref="N17">
    <cfRule type="containsBlanks" dxfId="19" priority="22">
      <formula>LEN(TRIM(N17))=0</formula>
    </cfRule>
  </conditionalFormatting>
  <conditionalFormatting sqref="N19">
    <cfRule type="cellIs" dxfId="18" priority="21" operator="lessThan">
      <formula>6</formula>
    </cfRule>
  </conditionalFormatting>
  <conditionalFormatting sqref="N19">
    <cfRule type="containsBlanks" dxfId="17" priority="20">
      <formula>LEN(TRIM(N19))=0</formula>
    </cfRule>
  </conditionalFormatting>
  <conditionalFormatting sqref="N20">
    <cfRule type="cellIs" dxfId="16" priority="19" operator="lessThan">
      <formula>6</formula>
    </cfRule>
  </conditionalFormatting>
  <conditionalFormatting sqref="N20">
    <cfRule type="containsBlanks" dxfId="15" priority="18">
      <formula>LEN(TRIM(N20))=0</formula>
    </cfRule>
  </conditionalFormatting>
  <conditionalFormatting sqref="M27:N30">
    <cfRule type="containsBlanks" dxfId="14" priority="16">
      <formula>LEN(TRIM(M27))=0</formula>
    </cfRule>
    <cfRule type="cellIs" dxfId="13" priority="17" operator="lessThan">
      <formula>4</formula>
    </cfRule>
  </conditionalFormatting>
  <conditionalFormatting sqref="L31:N31">
    <cfRule type="containsText" dxfId="12" priority="13" operator="containsText" text="NON AMMISSIBILE">
      <formula>NOT(ISERROR(SEARCH("NON AMMISSIBILE",L31)))</formula>
    </cfRule>
  </conditionalFormatting>
  <conditionalFormatting sqref="I48:K48">
    <cfRule type="cellIs" dxfId="11" priority="11" operator="equal">
      <formula>0</formula>
    </cfRule>
    <cfRule type="cellIs" dxfId="10" priority="12" operator="lessThan">
      <formula>24</formula>
    </cfRule>
  </conditionalFormatting>
  <conditionalFormatting sqref="I71:N71">
    <cfRule type="cellIs" dxfId="9" priority="8" operator="lessThan">
      <formula>12</formula>
    </cfRule>
    <cfRule type="cellIs" dxfId="8" priority="10" operator="lessThan">
      <formula>12</formula>
    </cfRule>
  </conditionalFormatting>
  <conditionalFormatting sqref="I37:K37">
    <cfRule type="cellIs" dxfId="7" priority="9" operator="lessThan">
      <formula>12</formula>
    </cfRule>
  </conditionalFormatting>
  <conditionalFormatting sqref="I72:N72">
    <cfRule type="cellIs" dxfId="6" priority="7" operator="lessThan">
      <formula>24</formula>
    </cfRule>
  </conditionalFormatting>
  <conditionalFormatting sqref="I73:N73">
    <cfRule type="cellIs" dxfId="5" priority="6" operator="lessThan">
      <formula>24</formula>
    </cfRule>
  </conditionalFormatting>
  <conditionalFormatting sqref="I74:N74">
    <cfRule type="cellIs" dxfId="4" priority="5" operator="lessThan">
      <formula>60</formula>
    </cfRule>
  </conditionalFormatting>
  <conditionalFormatting sqref="L35:N35">
    <cfRule type="containsText" dxfId="3" priority="3" operator="containsText" text="NON AMMISSIBILE">
      <formula>NOT(ISERROR(SEARCH("NON AMMISSIBILE",L35)))</formula>
    </cfRule>
  </conditionalFormatting>
  <conditionalFormatting sqref="L36:N36">
    <cfRule type="containsText" dxfId="2" priority="2" operator="containsText" text="NON AMMISSIBILE">
      <formula>NOT(ISERROR(SEARCH("NON AMMISSIBILE",L36)))</formula>
    </cfRule>
  </conditionalFormatting>
  <conditionalFormatting sqref="I35:K35">
    <cfRule type="containsText" dxfId="1" priority="1" operator="containsText" text="NON AMMISSIBILE">
      <formula>NOT(ISERROR(SEARCH("NON AMMISSIBILE",I35)))</formula>
    </cfRule>
  </conditionalFormatting>
  <dataValidations count="5">
    <dataValidation type="list" allowBlank="1" showInputMessage="1" showErrorMessage="1" promptTitle="ATTENZIONE" prompt="QUESTA CELLA PUO' ESSERE COMPILATA SOLO SE IL PUNTEGGIO PARZIALE E' 22" sqref="K62:N62">
      <formula1>$C$69:$D$69</formula1>
    </dataValidation>
    <dataValidation type="list" showInputMessage="1" showErrorMessage="1" promptTitle="ATTENZIONE" prompt="QUESTA CELLA PUO' ESSERE COMPILATA SOLO SE IL PUNTEGGIO PARZIALE E' 23" sqref="K63:N63">
      <formula1>$C$68:$D$68</formula1>
    </dataValidation>
    <dataValidation type="list" allowBlank="1" showInputMessage="1" showErrorMessage="1" errorTitle="ERRORE" error="INSERIRE UN VALORE INCLUSO NELL'ELENCO" sqref="F53:J58">
      <formula1>$C$66:$H$66</formula1>
    </dataValidation>
    <dataValidation type="list" errorStyle="warning" allowBlank="1" showInputMessage="1" showErrorMessage="1" errorTitle="ERRORE" error="INSERIRE UN VALORE INCLUSO NELL'ELENCO" sqref="F60:J60">
      <formula1>$C$67:$M$67</formula1>
    </dataValidation>
    <dataValidation type="list" allowBlank="1" showInputMessage="1" showErrorMessage="1" errorTitle="ERRORE" error="INSERIRE UN VALORE INCLUSO NELL'ELENCO" sqref="M27:N30">
      <formula1>$E$32:$J$32</formula1>
    </dataValidation>
  </dataValidations>
  <pageMargins left="0" right="0" top="0.55118110236220474" bottom="0.55118110236220474" header="0.31496062992125984" footer="0.31496062992125984"/>
  <pageSetup paperSize="9" orientation="portrait" r:id="rId1"/>
  <rowBreaks count="1" manualBreakCount="1">
    <brk id="39" max="1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D804D0C-0309-4616-84E7-971F8553E850}">
            <xm:f>NOT(ISERROR(SEARCH($E$32,M27)))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M27:N30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LEGGIMI</vt:lpstr>
      <vt:lpstr>COGNOME NOME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Vedovetto</dc:creator>
  <cp:lastModifiedBy>Alessio Vedovetto</cp:lastModifiedBy>
  <cp:lastPrinted>2022-10-07T09:21:36Z</cp:lastPrinted>
  <dcterms:created xsi:type="dcterms:W3CDTF">2022-09-16T09:31:24Z</dcterms:created>
  <dcterms:modified xsi:type="dcterms:W3CDTF">2023-10-02T09:08:05Z</dcterms:modified>
</cp:coreProperties>
</file>