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-vedovetto\Downloads\schede excel esami oss\"/>
    </mc:Choice>
  </mc:AlternateContent>
  <bookViews>
    <workbookView xWindow="0" yWindow="0" windowWidth="28800" windowHeight="12315"/>
  </bookViews>
  <sheets>
    <sheet name="LEGGIMI" sheetId="2" r:id="rId1"/>
    <sheet name="COGNOME NOM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S29" i="1" l="1"/>
  <c r="S30" i="1"/>
  <c r="S31" i="1"/>
  <c r="R31" i="1"/>
  <c r="Q31" i="1"/>
  <c r="R30" i="1"/>
  <c r="Q30" i="1"/>
  <c r="R29" i="1"/>
  <c r="Q29" i="1"/>
  <c r="R28" i="1"/>
  <c r="Q28" i="1"/>
  <c r="S28" i="1" s="1"/>
  <c r="S32" i="1" s="1"/>
  <c r="R22" i="1"/>
  <c r="Q22" i="1"/>
  <c r="S22" i="1" s="1"/>
  <c r="U21" i="1"/>
  <c r="T21" i="1"/>
  <c r="V21" i="1" s="1"/>
  <c r="R21" i="1"/>
  <c r="Q21" i="1"/>
  <c r="S21" i="1" s="1"/>
  <c r="U20" i="1"/>
  <c r="T20" i="1"/>
  <c r="V20" i="1" s="1"/>
  <c r="R20" i="1"/>
  <c r="Q20" i="1"/>
  <c r="S20" i="1" s="1"/>
  <c r="U18" i="1"/>
  <c r="T18" i="1"/>
  <c r="V18" i="1" s="1"/>
  <c r="R17" i="1"/>
  <c r="Q17" i="1"/>
  <c r="S17" i="1" s="1"/>
  <c r="U16" i="1"/>
  <c r="T16" i="1"/>
  <c r="V16" i="1" s="1"/>
  <c r="U14" i="1"/>
  <c r="T14" i="1"/>
  <c r="V14" i="1" s="1"/>
  <c r="R14" i="1"/>
  <c r="Q14" i="1"/>
  <c r="U13" i="1"/>
  <c r="T13" i="1"/>
  <c r="V13" i="1" s="1"/>
  <c r="R13" i="1"/>
  <c r="Q13" i="1"/>
  <c r="U12" i="1"/>
  <c r="T12" i="1"/>
  <c r="V12" i="1" s="1"/>
  <c r="R12" i="1"/>
  <c r="Q12" i="1"/>
  <c r="U11" i="1"/>
  <c r="T11" i="1"/>
  <c r="Q32" i="1" l="1"/>
  <c r="E32" i="1" s="1"/>
  <c r="T23" i="1"/>
  <c r="Q23" i="1"/>
  <c r="S13" i="1"/>
  <c r="S14" i="1"/>
  <c r="V11" i="1"/>
  <c r="V23" i="1" s="1"/>
  <c r="S12" i="1"/>
  <c r="O29" i="1"/>
  <c r="O30" i="1"/>
  <c r="O31" i="1"/>
  <c r="O28" i="1"/>
  <c r="P21" i="1"/>
  <c r="P20" i="1"/>
  <c r="P18" i="1"/>
  <c r="P16" i="1"/>
  <c r="P12" i="1"/>
  <c r="P13" i="1"/>
  <c r="P14" i="1"/>
  <c r="P11" i="1"/>
  <c r="O22" i="1"/>
  <c r="O21" i="1"/>
  <c r="O20" i="1"/>
  <c r="O17" i="1"/>
  <c r="O13" i="1"/>
  <c r="O14" i="1"/>
  <c r="O12" i="1"/>
  <c r="S23" i="1" l="1"/>
  <c r="Q24" i="1" s="1"/>
  <c r="I23" i="1" s="1"/>
  <c r="O32" i="1"/>
  <c r="O23" i="1"/>
  <c r="I51" i="1"/>
  <c r="I76" i="1" s="1"/>
  <c r="K59" i="1"/>
  <c r="K56" i="1"/>
  <c r="I37" i="1"/>
  <c r="L32" i="1" l="1"/>
  <c r="L37" i="1"/>
  <c r="L23" i="1"/>
  <c r="L36" i="1"/>
  <c r="K64" i="1"/>
  <c r="B66" i="1" s="1"/>
  <c r="B65" i="1" l="1"/>
  <c r="K67" i="1"/>
  <c r="I77" i="1" s="1"/>
  <c r="I38" i="1" l="1"/>
  <c r="I75" i="1" s="1"/>
  <c r="I78" i="1" s="1"/>
</calcChain>
</file>

<file path=xl/sharedStrings.xml><?xml version="1.0" encoding="utf-8"?>
<sst xmlns="http://schemas.openxmlformats.org/spreadsheetml/2006/main" count="134" uniqueCount="111">
  <si>
    <t>sez 1: VALUTAZIONI DISCIPLINE</t>
  </si>
  <si>
    <t>ORE</t>
  </si>
  <si>
    <t>VAL.</t>
  </si>
  <si>
    <t>LEGISLAZIONE SOCIO-SANITARIA E LEGISLAZIONE DEL LAVORO</t>
  </si>
  <si>
    <t>R</t>
  </si>
  <si>
    <t>ASSISTENZA ALLA PERSONA NEI BISOGNI DI BASE E NELLE ATTIVITÀ DI VITA QUOTIDIANA</t>
  </si>
  <si>
    <t>ORGANIZZAZIONE DEI SERVIZI SANITARI, SOCIO-SANITARI E SOCIALI</t>
  </si>
  <si>
    <t>PRIMO SOCCORSO</t>
  </si>
  <si>
    <t>ASPETTI DI ETICA, BIOETICA E DEONTOLOGIA PROFESSIONALE</t>
  </si>
  <si>
    <t>ASSISTENZA ALLA PERSONA SOTTOPOSTA A INTERVENTO CHIRURGICO</t>
  </si>
  <si>
    <t>ORIENTAMENTO AL RUOLO</t>
  </si>
  <si>
    <t>ASSISTENZA ALLA PERSONA CON DISTURBI MENTALI</t>
  </si>
  <si>
    <t>SALUTE, MALATTIA E DISABILITÀ</t>
  </si>
  <si>
    <t>ASSISTENZA ALLA PERSONA CON DIPENDENZE PATOLOGICHE</t>
  </si>
  <si>
    <t>INGLESE</t>
  </si>
  <si>
    <t>ASSISTENZA ALLA PERSONA ANZIANA</t>
  </si>
  <si>
    <t>RIELABORAZIONE DEL TIROCINIO</t>
  </si>
  <si>
    <t>ASSISTENZA ALLA PERSONA CON DISABILITÀ IN ETÀ EVOLUTIVA E ADULTA</t>
  </si>
  <si>
    <t>PSICO-PEDAGOGIA E SOCIOLOGIA</t>
  </si>
  <si>
    <t>ASSISTENZA E CURE DI FINE VITA</t>
  </si>
  <si>
    <t>RELAZIONE PROFESSIONALE CON ASSISTITO, CAREGIVER ED EQUIPE</t>
  </si>
  <si>
    <t>ATTIVITÀ DI ANIMAZIONE E RIABILITAZIONE</t>
  </si>
  <si>
    <t>IGIENE</t>
  </si>
  <si>
    <t>APPROCCI ASSISTENZIALI E METODI NEI CONTESTI SANITARIO, SOCIO-SANITARIO E SOCIALE</t>
  </si>
  <si>
    <t>IGIENE, SICUREZZA E COMFORT AMBIENTALE</t>
  </si>
  <si>
    <t>SALUTE E SICUREZZA SUL LAVORO</t>
  </si>
  <si>
    <t>PRINCIPI E METODI ASSISTENZIALI RIVOLTI AI BISOGNI DI BASE DELLA PERSONA</t>
  </si>
  <si>
    <t>INFORMATICA</t>
  </si>
  <si>
    <t>MEDIA PONDERATA DISCIPLINE</t>
  </si>
  <si>
    <t>=RICONOSCIUTO</t>
  </si>
  <si>
    <t>sez 2: VALUTAZIONI TIROCINI</t>
  </si>
  <si>
    <t>VAL</t>
  </si>
  <si>
    <t>TIROCINIO RESIDENZA</t>
  </si>
  <si>
    <t>TIROCINO DEGENZA</t>
  </si>
  <si>
    <t>MEDIA PONDERATA TIROCINI</t>
  </si>
  <si>
    <t>AMMISSIONE ESAME DI QUALIFICA</t>
  </si>
  <si>
    <t>PUNTI DISCIPLINE</t>
  </si>
  <si>
    <t>PUNTI ESPERIENZA DI TIROCINIO</t>
  </si>
  <si>
    <t>VOTO DI AMMISSIONE ESAME DI QUALIFICA</t>
  </si>
  <si>
    <t>/20</t>
  </si>
  <si>
    <t>sez 3: ESAME DI QUALIFICA</t>
  </si>
  <si>
    <t>3_1 PROVA TEORICA</t>
  </si>
  <si>
    <t>QUESITI CORRETTI:</t>
  </si>
  <si>
    <t>/40</t>
  </si>
  <si>
    <t>QUESITI ERRATI:</t>
  </si>
  <si>
    <t>VOTO PROVA TEORICA</t>
  </si>
  <si>
    <t>3_2 PROVA PRATICA</t>
  </si>
  <si>
    <t>VARIABILI</t>
  </si>
  <si>
    <t>SCALA 0-5</t>
  </si>
  <si>
    <t>TOTALE</t>
  </si>
  <si>
    <t>QUESITI</t>
  </si>
  <si>
    <t>CORRETTEZZA DELLE RISPOSTE</t>
  </si>
  <si>
    <t>COMPLETEZZA DELLE RISPOSTE</t>
  </si>
  <si>
    <t>UTILIZZO LINGUAGGIO SPECIFICO</t>
  </si>
  <si>
    <t>PROCEDURA</t>
  </si>
  <si>
    <t>COMPLETEZZA E ORGANIZZAZIONE DEL MATERIALE</t>
  </si>
  <si>
    <t>SEQUENZA DELLE AZIONI</t>
  </si>
  <si>
    <t>PADRONANZA DEI GESTI</t>
  </si>
  <si>
    <t>RISPETTO DELLE NORME IGIENICHE E DI SICUREZZA</t>
  </si>
  <si>
    <t>VOTO PROVA PRATICA</t>
  </si>
  <si>
    <t>VALUTAZIONE COMPLESSIVA</t>
  </si>
  <si>
    <t>PUNTEGGIO DI AMMISSIONE</t>
  </si>
  <si>
    <t>PUNTEGGIO PROVA TEORICA</t>
  </si>
  <si>
    <t>PUNTEGGIO PROVA PRATICA</t>
  </si>
  <si>
    <t>TOTALE PUNTEGGIO</t>
  </si>
  <si>
    <t>NOTE DELLA COMMISSIONE:</t>
  </si>
  <si>
    <t>Firma candidata/o</t>
  </si>
  <si>
    <t>La commissione d'esame:</t>
  </si>
  <si>
    <t>Cognome e Nome</t>
  </si>
  <si>
    <t>Firme commissione</t>
  </si>
  <si>
    <t>1)</t>
  </si>
  <si>
    <t>2)</t>
  </si>
  <si>
    <t>3)</t>
  </si>
  <si>
    <t>4)</t>
  </si>
  <si>
    <t>5)</t>
  </si>
  <si>
    <t>6)</t>
  </si>
  <si>
    <t>GRIGLIA DI VALUTAZIONE PROVA PRATICA</t>
  </si>
  <si>
    <t>PARZIALE</t>
  </si>
  <si>
    <t>COMPILARE I DATI RIGUARDANTI DATA, COGNOME E NOME DEL/DELLA CANDIDATO/A</t>
  </si>
  <si>
    <t>NELLA SEZIONE 1 RIPORTARE LE VALUTAZIONI DELLE DISCIPLINE DEL PERCORSO TEORICO</t>
  </si>
  <si>
    <t>N.B.: IL SISTEMA GENERA AUTOMATICAMENTE LA MEDIA PONDERATA DEL PERCORSO TEORICO</t>
  </si>
  <si>
    <t>NELLA SEZIONE 2 RIPORTARE LE ORE EFFETTIVE E LA VALUTAZIONE DI OGNI TIROCINIO DEL CORSISTA</t>
  </si>
  <si>
    <t>N.B.: IL SISTEMA GENERA AUTOMATICAMENTE LA MEDIA PONDERATA DEL PERCORSO DI TIROCINIO</t>
  </si>
  <si>
    <r>
      <t xml:space="preserve">IMMETTERE SOLTANTO I VALORI CONSENTITI DALL'ELENCO A DISCESA PER OGNI SINGOLA CELLA </t>
    </r>
    <r>
      <rPr>
        <u/>
        <sz val="11"/>
        <color theme="1"/>
        <rFont val="Calibri"/>
        <family val="2"/>
        <scheme val="minor"/>
      </rPr>
      <t>AZZURRA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</si>
  <si>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23 LA COMMISSIONE HA FACOLTA' DI ASSEGNARE 1</t>
    </r>
    <r>
      <rPr>
        <sz val="11"/>
        <color theme="1"/>
        <rFont val="Calibri"/>
        <family val="2"/>
        <scheme val="minor"/>
      </rPr>
      <t xml:space="preserve"> PUNTO PER RAGGIUNGERE LA VALUTAZIONE DI SUFFICIENZA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</si>
  <si>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22 LA COMMISSIONE HA FACOLTA' DI ASSEGNARE 2</t>
    </r>
    <r>
      <rPr>
        <sz val="11"/>
        <color theme="1"/>
        <rFont val="Calibri"/>
        <family val="2"/>
        <scheme val="minor"/>
      </rPr>
      <t xml:space="preserve"> PUNTI PER RAGGIUNGERE LA VALUTAZIONE DI SUFFICIENZA</t>
    </r>
  </si>
  <si>
    <t>ISTRUZIONI PER LA COMPILAZIONE DELLA SCHEDA DI VALUTAZIONE</t>
  </si>
  <si>
    <t>QUALORA LA COMMISSIONE DECIDA DI UTILIZZARE O NON UTILIZZARE I PUNTI FACOLTATIVI DEVE ESSERNE RIPORTATA LA MOTIVAZIONE NEL CAMPO "NOTE"</t>
  </si>
  <si>
    <t xml:space="preserve">VALUTAZIONE PERCORSO INTEGRATIVO ED ESAME DI QUALIFICA ALLIEVA/O ALL. D DGR N. 106 DEL 02/02/2021 </t>
  </si>
  <si>
    <t>SCHEDA 2</t>
  </si>
  <si>
    <t>ALLIEVA/O</t>
  </si>
  <si>
    <t>Il Presidente della Commissione</t>
  </si>
  <si>
    <t>Il Coordinatore del Corso</t>
  </si>
  <si>
    <t>SCALA 0-10</t>
  </si>
  <si>
    <t xml:space="preserve"> DATA</t>
  </si>
  <si>
    <t xml:space="preserve"> ORGANISMO DI FORMAZIONE</t>
  </si>
  <si>
    <t xml:space="preserve"> CODICE CORSO</t>
  </si>
  <si>
    <t>IST. PROF. SERVIZI PER LA SANITA' E L'ASSISTENZA SOCIALE</t>
  </si>
  <si>
    <t xml:space="preserve">TIROCINIO SOCIALE (SEDE): </t>
  </si>
  <si>
    <t xml:space="preserve">TIROCINIO PCTO (SEDE): </t>
  </si>
  <si>
    <t>SEZIONE 1 - VALUTAZIONI DISCIPLINE</t>
  </si>
  <si>
    <t>SEZIONE 2 - VALUTAZIONE TIROCINI</t>
  </si>
  <si>
    <t>SEZIONE 3_1 - ESAME DI QUALIFICA: PROVA TEORICA</t>
  </si>
  <si>
    <t>SEZIONE 3_2 - ESAME DI QUALIFICA: PROVA PRATICA</t>
  </si>
  <si>
    <t>DALLA SCHEDA MATRICE CREARE UNA COPIA DELLA SCHEDA DI VALUTAZIONE PER OGNI CORSISTA MEDIANTE IL COMANDO "SPOSTA O COPIA" (CLICK DESTRO SUL FOGLIO DI LAVORO)</t>
  </si>
  <si>
    <r>
      <t xml:space="preserve">DEVONO ESSERE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</si>
  <si>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0-3</t>
  </si>
  <si>
    <t>VOTO</t>
  </si>
  <si>
    <t>PRODOTTO</t>
  </si>
  <si>
    <t>Allegato B al decreto n.   1130                del 29/09/2022</t>
  </si>
  <si>
    <t>Allegato B al decreto n.  1130                     Del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</si>
</sst>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5" fillId="0" borderId="0" xfId="0" applyFont="1"/>
    <xf numFmtId="49" fontId="0" fillId="0" borderId="2" xfId="0" applyNumberFormat="1" applyBorder="1"/>
    <xf numFmtId="0" fontId="0" fillId="0" borderId="3" xfId="0" applyBorder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32" xfId="0" applyFill="1" applyBorder="1"/>
    <xf numFmtId="0" fontId="0" fillId="0" borderId="33" xfId="0" applyBorder="1"/>
    <xf numFmtId="0" fontId="0" fillId="3" borderId="34" xfId="0" applyFill="1" applyBorder="1"/>
    <xf numFmtId="0" fontId="0" fillId="0" borderId="35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6" borderId="31" xfId="0" applyFill="1" applyBorder="1" applyAlignment="1" applyProtection="1">
      <alignment horizontal="right"/>
      <protection locked="0"/>
    </xf>
    <xf numFmtId="0" fontId="0" fillId="6" borderId="34" xfId="0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1" fillId="2" borderId="5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8" borderId="1" xfId="0" applyFont="1" applyFill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" fillId="0" borderId="4" xfId="0" applyFont="1" applyBorder="1"/>
    <xf numFmtId="0" fontId="0" fillId="0" borderId="7" xfId="0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6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center"/>
    </xf>
    <xf numFmtId="0" fontId="5" fillId="3" borderId="84" xfId="0" applyFont="1" applyFill="1" applyBorder="1" applyAlignment="1">
      <alignment horizontal="center" vertical="center"/>
    </xf>
    <xf numFmtId="0" fontId="6" fillId="6" borderId="85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1" fontId="0" fillId="9" borderId="0" xfId="0" applyNumberFormat="1" applyFill="1"/>
    <xf numFmtId="1" fontId="0" fillId="7" borderId="0" xfId="0" applyNumberFormat="1" applyFill="1"/>
    <xf numFmtId="2" fontId="0" fillId="0" borderId="0" xfId="0" applyNumberFormat="1"/>
    <xf numFmtId="0" fontId="0" fillId="6" borderId="0" xfId="0" applyFill="1"/>
    <xf numFmtId="164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1" fontId="18" fillId="0" borderId="0" xfId="0" applyNumberFormat="1" applyFont="1"/>
    <xf numFmtId="1" fontId="0" fillId="0" borderId="0" xfId="0" applyNumberFormat="1"/>
    <xf numFmtId="0" fontId="1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0" fillId="6" borderId="45" xfId="0" applyFont="1" applyFill="1" applyBorder="1" applyAlignment="1" applyProtection="1">
      <alignment horizontal="center" vertical="center"/>
      <protection locked="0"/>
    </xf>
    <xf numFmtId="0" fontId="10" fillId="6" borderId="46" xfId="0" applyFont="1" applyFill="1" applyBorder="1" applyAlignment="1" applyProtection="1">
      <alignment horizontal="center" vertical="center"/>
      <protection locked="0"/>
    </xf>
    <xf numFmtId="0" fontId="10" fillId="6" borderId="47" xfId="0" applyFont="1" applyFill="1" applyBorder="1" applyAlignment="1" applyProtection="1">
      <alignment horizontal="center" vertical="center"/>
      <protection locked="0"/>
    </xf>
    <xf numFmtId="0" fontId="10" fillId="6" borderId="41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0" fillId="6" borderId="64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5" borderId="53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55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56" xfId="0" applyFont="1" applyFill="1" applyBorder="1" applyAlignment="1">
      <alignment vertical="center" wrapText="1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right"/>
    </xf>
    <xf numFmtId="0" fontId="5" fillId="6" borderId="30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6" borderId="29" xfId="0" applyFont="1" applyFill="1" applyBorder="1" applyAlignment="1" applyProtection="1">
      <alignment horizontal="center"/>
      <protection locked="0"/>
    </xf>
    <xf numFmtId="0" fontId="6" fillId="6" borderId="28" xfId="0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7" borderId="14" xfId="0" applyFill="1" applyBorder="1" applyAlignment="1">
      <alignment horizontal="left" vertical="center"/>
    </xf>
    <xf numFmtId="0" fontId="0" fillId="7" borderId="66" xfId="0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alignment horizontal="center"/>
      <protection locked="0"/>
    </xf>
    <xf numFmtId="0" fontId="5" fillId="6" borderId="28" xfId="0" applyFont="1" applyFill="1" applyBorder="1" applyAlignment="1" applyProtection="1">
      <alignment horizontal="center"/>
      <protection locked="0"/>
    </xf>
    <xf numFmtId="0" fontId="5" fillId="6" borderId="55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1" fillId="7" borderId="66" xfId="0" applyFont="1" applyFill="1" applyBorder="1" applyAlignment="1">
      <alignment horizontal="right"/>
    </xf>
    <xf numFmtId="0" fontId="1" fillId="7" borderId="6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0" fillId="7" borderId="23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1" fontId="1" fillId="8" borderId="2" xfId="0" applyNumberFormat="1" applyFont="1" applyFill="1" applyBorder="1" applyAlignment="1">
      <alignment horizontal="right"/>
    </xf>
    <xf numFmtId="1" fontId="1" fillId="8" borderId="2" xfId="0" applyNumberFormat="1" applyFont="1" applyFill="1" applyBorder="1" applyAlignment="1">
      <alignment horizontal="left"/>
    </xf>
    <xf numFmtId="1" fontId="1" fillId="8" borderId="3" xfId="0" applyNumberFormat="1" applyFont="1" applyFill="1" applyBorder="1" applyAlignment="1">
      <alignment horizontal="left"/>
    </xf>
    <xf numFmtId="1" fontId="1" fillId="7" borderId="35" xfId="0" applyNumberFormat="1" applyFont="1" applyFill="1" applyBorder="1" applyAlignment="1">
      <alignment horizontal="right"/>
    </xf>
    <xf numFmtId="1" fontId="1" fillId="7" borderId="35" xfId="0" applyNumberFormat="1" applyFont="1" applyFill="1" applyBorder="1" applyAlignment="1">
      <alignment horizontal="center"/>
    </xf>
    <xf numFmtId="1" fontId="1" fillId="7" borderId="24" xfId="0" applyNumberFormat="1" applyFont="1" applyFill="1" applyBorder="1" applyAlignment="1">
      <alignment horizontal="center"/>
    </xf>
    <xf numFmtId="0" fontId="11" fillId="8" borderId="67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1" fillId="8" borderId="60" xfId="0" applyFont="1" applyFill="1" applyBorder="1" applyAlignment="1">
      <alignment horizontal="left" vertical="center"/>
    </xf>
    <xf numFmtId="1" fontId="11" fillId="7" borderId="71" xfId="0" applyNumberFormat="1" applyFont="1" applyFill="1" applyBorder="1" applyAlignment="1">
      <alignment horizontal="center" vertical="center"/>
    </xf>
    <xf numFmtId="1" fontId="11" fillId="7" borderId="69" xfId="0" applyNumberFormat="1" applyFont="1" applyFill="1" applyBorder="1" applyAlignment="1">
      <alignment horizontal="center" vertical="center"/>
    </xf>
    <xf numFmtId="1" fontId="11" fillId="7" borderId="72" xfId="0" applyNumberFormat="1" applyFont="1" applyFill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78" xfId="0" applyFont="1" applyFill="1" applyBorder="1" applyAlignment="1">
      <alignment horizontal="center" vertical="center"/>
    </xf>
    <xf numFmtId="0" fontId="11" fillId="7" borderId="76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1" fontId="11" fillId="8" borderId="59" xfId="0" applyNumberFormat="1" applyFont="1" applyFill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 vertical="center"/>
    </xf>
    <xf numFmtId="1" fontId="11" fillId="8" borderId="65" xfId="0" applyNumberFormat="1" applyFont="1" applyFill="1" applyBorder="1" applyAlignment="1">
      <alignment horizontal="center" vertical="center"/>
    </xf>
    <xf numFmtId="0" fontId="1" fillId="0" borderId="8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/>
    </xf>
    <xf numFmtId="0" fontId="8" fillId="7" borderId="4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1" fillId="7" borderId="83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" fillId="0" borderId="80" xfId="0" applyFont="1" applyBorder="1" applyAlignment="1">
      <alignment horizontal="right" vertical="center"/>
    </xf>
    <xf numFmtId="0" fontId="1" fillId="0" borderId="81" xfId="0" applyFont="1" applyBorder="1" applyAlignment="1">
      <alignment horizontal="right" vertical="center"/>
    </xf>
    <xf numFmtId="0" fontId="17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6" borderId="61" xfId="0" applyFont="1" applyFill="1" applyBorder="1" applyAlignment="1" applyProtection="1">
      <alignment horizontal="center" vertical="center"/>
      <protection locked="0"/>
    </xf>
    <xf numFmtId="0" fontId="10" fillId="6" borderId="62" xfId="0" applyFont="1" applyFill="1" applyBorder="1" applyAlignment="1" applyProtection="1">
      <alignment horizontal="center" vertical="center"/>
      <protection locked="0"/>
    </xf>
    <xf numFmtId="0" fontId="10" fillId="6" borderId="63" xfId="0" applyFont="1" applyFill="1" applyBorder="1" applyAlignment="1" applyProtection="1">
      <alignment horizontal="center" vertical="center"/>
      <protection locked="0"/>
    </xf>
    <xf numFmtId="0" fontId="10" fillId="6" borderId="59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60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11" fillId="7" borderId="68" xfId="0" applyFont="1" applyFill="1" applyBorder="1" applyAlignment="1">
      <alignment horizontal="left" vertical="center"/>
    </xf>
    <xf numFmtId="0" fontId="11" fillId="7" borderId="69" xfId="0" applyFont="1" applyFill="1" applyBorder="1" applyAlignment="1">
      <alignment horizontal="left" vertical="center"/>
    </xf>
    <xf numFmtId="0" fontId="11" fillId="7" borderId="70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left" vertical="center"/>
    </xf>
    <xf numFmtId="0" fontId="11" fillId="7" borderId="55" xfId="0" applyFont="1" applyFill="1" applyBorder="1" applyAlignment="1">
      <alignment horizontal="left" vertical="center"/>
    </xf>
    <xf numFmtId="0" fontId="11" fillId="7" borderId="73" xfId="0" applyFont="1" applyFill="1" applyBorder="1" applyAlignment="1">
      <alignment horizontal="left" vertical="center"/>
    </xf>
    <xf numFmtId="0" fontId="11" fillId="7" borderId="75" xfId="0" applyFont="1" applyFill="1" applyBorder="1" applyAlignment="1">
      <alignment horizontal="left" vertical="center"/>
    </xf>
    <xf numFmtId="0" fontId="11" fillId="7" borderId="76" xfId="0" applyFont="1" applyFill="1" applyBorder="1" applyAlignment="1">
      <alignment horizontal="left" vertical="center"/>
    </xf>
    <xf numFmtId="0" fontId="11" fillId="7" borderId="77" xfId="0" applyFont="1" applyFill="1" applyBorder="1" applyAlignment="1">
      <alignment horizontal="left" vertical="center"/>
    </xf>
  </cellXfs>
  <cellStyles count="1">
    <cellStyle name="Normale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30483</xdr:colOff>
      <xdr:row>0</xdr:row>
      <xdr:rowOff>254000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62" y="0"/>
          <a:ext cx="206248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9" sqref="I9"/>
    </sheetView>
  </sheetViews>
  <sheetFormatPr defaultRowHeight="15" x14ac:dyDescent="0.25"/>
  <cols>
    <col min="8" max="8" width="21.28515625" customWidth="1"/>
  </cols>
  <sheetData>
    <row r="1" spans="1:8" s="27" customFormat="1" ht="45" customHeight="1" x14ac:dyDescent="0.25">
      <c r="A1" s="82" t="s">
        <v>86</v>
      </c>
      <c r="B1" s="82"/>
      <c r="C1" s="82"/>
      <c r="D1" s="82"/>
      <c r="E1" s="82"/>
      <c r="F1" s="82"/>
      <c r="G1" s="82"/>
      <c r="H1" s="82"/>
    </row>
    <row r="2" spans="1:8" s="27" customFormat="1" ht="45" customHeight="1" x14ac:dyDescent="0.25">
      <c r="A2" s="28">
        <v>1</v>
      </c>
      <c r="B2" s="83" t="s">
        <v>104</v>
      </c>
      <c r="C2" s="84"/>
      <c r="D2" s="84"/>
      <c r="E2" s="84"/>
      <c r="F2" s="84"/>
      <c r="G2" s="84"/>
      <c r="H2" s="85"/>
    </row>
    <row r="3" spans="1:8" s="27" customFormat="1" ht="45" customHeight="1" x14ac:dyDescent="0.25">
      <c r="A3" s="28">
        <v>2</v>
      </c>
      <c r="B3" s="81" t="s">
        <v>78</v>
      </c>
      <c r="C3" s="81"/>
      <c r="D3" s="81"/>
      <c r="E3" s="81"/>
      <c r="F3" s="81"/>
      <c r="G3" s="81"/>
      <c r="H3" s="81"/>
    </row>
    <row r="4" spans="1:8" s="27" customFormat="1" ht="45" customHeight="1" x14ac:dyDescent="0.25">
      <c r="A4" s="80" t="s">
        <v>100</v>
      </c>
      <c r="B4" s="80"/>
      <c r="C4" s="80"/>
      <c r="D4" s="80"/>
      <c r="E4" s="80"/>
      <c r="F4" s="80"/>
      <c r="G4" s="80"/>
      <c r="H4" s="80"/>
    </row>
    <row r="5" spans="1:8" s="27" customFormat="1" ht="45" customHeight="1" x14ac:dyDescent="0.25">
      <c r="A5" s="28">
        <v>3</v>
      </c>
      <c r="B5" s="79" t="s">
        <v>105</v>
      </c>
      <c r="C5" s="79"/>
      <c r="D5" s="79"/>
      <c r="E5" s="79"/>
      <c r="F5" s="79"/>
      <c r="G5" s="79"/>
      <c r="H5" s="79"/>
    </row>
    <row r="6" spans="1:8" s="27" customFormat="1" ht="45" customHeight="1" x14ac:dyDescent="0.25">
      <c r="A6" s="28">
        <v>4</v>
      </c>
      <c r="B6" s="81" t="s">
        <v>79</v>
      </c>
      <c r="C6" s="81"/>
      <c r="D6" s="81"/>
      <c r="E6" s="81"/>
      <c r="F6" s="81"/>
      <c r="G6" s="81"/>
      <c r="H6" s="81"/>
    </row>
    <row r="7" spans="1:8" s="27" customFormat="1" ht="45" customHeight="1" x14ac:dyDescent="0.25">
      <c r="A7" s="29"/>
      <c r="B7" s="86" t="s">
        <v>80</v>
      </c>
      <c r="C7" s="86"/>
      <c r="D7" s="86"/>
      <c r="E7" s="86"/>
      <c r="F7" s="86"/>
      <c r="G7" s="86"/>
      <c r="H7" s="86"/>
    </row>
    <row r="8" spans="1:8" s="27" customFormat="1" ht="45" customHeight="1" x14ac:dyDescent="0.25">
      <c r="A8" s="80" t="s">
        <v>101</v>
      </c>
      <c r="B8" s="80"/>
      <c r="C8" s="80"/>
      <c r="D8" s="80"/>
      <c r="E8" s="80"/>
      <c r="F8" s="80"/>
      <c r="G8" s="80"/>
      <c r="H8" s="80"/>
    </row>
    <row r="9" spans="1:8" s="27" customFormat="1" ht="45" customHeight="1" x14ac:dyDescent="0.25">
      <c r="A9" s="28">
        <v>5</v>
      </c>
      <c r="B9" s="79" t="s">
        <v>105</v>
      </c>
      <c r="C9" s="79"/>
      <c r="D9" s="79"/>
      <c r="E9" s="79"/>
      <c r="F9" s="79"/>
      <c r="G9" s="79"/>
      <c r="H9" s="79"/>
    </row>
    <row r="10" spans="1:8" s="27" customFormat="1" ht="45" customHeight="1" x14ac:dyDescent="0.25">
      <c r="A10" s="28">
        <v>6</v>
      </c>
      <c r="B10" s="81" t="s">
        <v>81</v>
      </c>
      <c r="C10" s="81"/>
      <c r="D10" s="81"/>
      <c r="E10" s="81"/>
      <c r="F10" s="81"/>
      <c r="G10" s="81"/>
      <c r="H10" s="81"/>
    </row>
    <row r="11" spans="1:8" s="27" customFormat="1" ht="45" customHeight="1" x14ac:dyDescent="0.25">
      <c r="A11" s="29"/>
      <c r="B11" s="86" t="s">
        <v>82</v>
      </c>
      <c r="C11" s="78"/>
      <c r="D11" s="78"/>
      <c r="E11" s="78"/>
      <c r="F11" s="78"/>
      <c r="G11" s="78"/>
      <c r="H11" s="78"/>
    </row>
    <row r="12" spans="1:8" s="27" customFormat="1" ht="45" customHeight="1" x14ac:dyDescent="0.25">
      <c r="A12" s="80" t="s">
        <v>102</v>
      </c>
      <c r="B12" s="80"/>
      <c r="C12" s="80"/>
      <c r="D12" s="80"/>
      <c r="E12" s="80"/>
      <c r="F12" s="80"/>
      <c r="G12" s="80"/>
      <c r="H12" s="80"/>
    </row>
    <row r="13" spans="1:8" s="27" customFormat="1" ht="45" customHeight="1" x14ac:dyDescent="0.25">
      <c r="A13" s="28">
        <v>7</v>
      </c>
      <c r="B13" s="79" t="s">
        <v>105</v>
      </c>
      <c r="C13" s="79"/>
      <c r="D13" s="79"/>
      <c r="E13" s="79"/>
      <c r="F13" s="79"/>
      <c r="G13" s="79"/>
      <c r="H13" s="79"/>
    </row>
    <row r="14" spans="1:8" s="27" customFormat="1" ht="45" customHeight="1" x14ac:dyDescent="0.25">
      <c r="A14" s="80" t="s">
        <v>103</v>
      </c>
      <c r="B14" s="80"/>
      <c r="C14" s="80"/>
      <c r="D14" s="80"/>
      <c r="E14" s="80"/>
      <c r="F14" s="80"/>
      <c r="G14" s="80"/>
      <c r="H14" s="80"/>
    </row>
    <row r="15" spans="1:8" s="27" customFormat="1" ht="45" customHeight="1" x14ac:dyDescent="0.25">
      <c r="A15" s="28">
        <v>8</v>
      </c>
      <c r="B15" s="79" t="s">
        <v>105</v>
      </c>
      <c r="C15" s="79"/>
      <c r="D15" s="79"/>
      <c r="E15" s="79"/>
      <c r="F15" s="79"/>
      <c r="G15" s="79"/>
      <c r="H15" s="79"/>
    </row>
    <row r="16" spans="1:8" s="27" customFormat="1" ht="45" customHeight="1" x14ac:dyDescent="0.25">
      <c r="A16" s="28">
        <v>9</v>
      </c>
      <c r="B16" s="81" t="s">
        <v>83</v>
      </c>
      <c r="C16" s="81"/>
      <c r="D16" s="81"/>
      <c r="E16" s="81"/>
      <c r="F16" s="81"/>
      <c r="G16" s="81"/>
      <c r="H16" s="81"/>
    </row>
    <row r="17" spans="1:8" s="27" customFormat="1" ht="45" customHeight="1" x14ac:dyDescent="0.25">
      <c r="A17" s="28">
        <v>10</v>
      </c>
      <c r="B17" s="81" t="s">
        <v>84</v>
      </c>
      <c r="C17" s="81"/>
      <c r="D17" s="81"/>
      <c r="E17" s="81"/>
      <c r="F17" s="81"/>
      <c r="G17" s="81"/>
      <c r="H17" s="81"/>
    </row>
    <row r="18" spans="1:8" s="27" customFormat="1" ht="45" customHeight="1" x14ac:dyDescent="0.25">
      <c r="A18" s="28">
        <v>11</v>
      </c>
      <c r="B18" s="81" t="s">
        <v>85</v>
      </c>
      <c r="C18" s="81"/>
      <c r="D18" s="81"/>
      <c r="E18" s="81"/>
      <c r="F18" s="81"/>
      <c r="G18" s="81"/>
      <c r="H18" s="81"/>
    </row>
    <row r="19" spans="1:8" s="27" customFormat="1" ht="45" customHeight="1" x14ac:dyDescent="0.25">
      <c r="A19" s="28">
        <v>12</v>
      </c>
      <c r="B19" s="78" t="s">
        <v>87</v>
      </c>
      <c r="C19" s="78"/>
      <c r="D19" s="78"/>
      <c r="E19" s="78"/>
      <c r="F19" s="78"/>
      <c r="G19" s="78"/>
      <c r="H19" s="78"/>
    </row>
  </sheetData>
  <sheetProtection algorithmName="SHA-512" hashValue="n/j8uvfD0+icbvi/Cr6BkbtGED/oaWziAbj93GMqtRLWCiFfIu1MBzhGFVZJpzce+07e66TyzZ5aGm1BVtF/UQ==" saltValue="BX4gIUH9QMWpOmy2XKYpiQ==" spinCount="100000" sheet="1" objects="1" scenarios="1" selectLockedCells="1" selectUnlockedCells="1"/>
  <mergeCells count="19">
    <mergeCell ref="A12:H12"/>
    <mergeCell ref="A1:H1"/>
    <mergeCell ref="B2:H2"/>
    <mergeCell ref="B3:H3"/>
    <mergeCell ref="A4:H4"/>
    <mergeCell ref="B5:H5"/>
    <mergeCell ref="B6:H6"/>
    <mergeCell ref="B7:H7"/>
    <mergeCell ref="A8:H8"/>
    <mergeCell ref="B9:H9"/>
    <mergeCell ref="B10:H10"/>
    <mergeCell ref="B11:H11"/>
    <mergeCell ref="B19:H19"/>
    <mergeCell ref="B13:H13"/>
    <mergeCell ref="A14:H14"/>
    <mergeCell ref="B15:H15"/>
    <mergeCell ref="B16:H16"/>
    <mergeCell ref="B17:H17"/>
    <mergeCell ref="B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2"/>
  <sheetViews>
    <sheetView topLeftCell="A16" zoomScaleNormal="100" zoomScaleSheetLayoutView="100" workbookViewId="0">
      <selection activeCell="J48" sqref="J48"/>
    </sheetView>
  </sheetViews>
  <sheetFormatPr defaultColWidth="9.140625" defaultRowHeight="15" x14ac:dyDescent="0.25"/>
  <cols>
    <col min="1" max="1" width="3.28515625" customWidth="1"/>
    <col min="3" max="3" width="9.85546875" customWidth="1"/>
    <col min="4" max="4" width="10.140625" customWidth="1"/>
    <col min="5" max="5" width="8.85546875" customWidth="1"/>
    <col min="6" max="6" width="3.5703125" bestFit="1" customWidth="1"/>
    <col min="7" max="7" width="4.42578125" customWidth="1"/>
    <col min="8" max="8" width="3.140625" customWidth="1"/>
    <col min="13" max="13" width="3.85546875" customWidth="1"/>
    <col min="14" max="14" width="4.85546875" customWidth="1"/>
    <col min="15" max="15" width="3" hidden="1" customWidth="1"/>
    <col min="16" max="16" width="2" hidden="1" customWidth="1"/>
    <col min="17" max="17" width="6.5703125" hidden="1" customWidth="1"/>
    <col min="18" max="18" width="6.140625" style="64" hidden="1" customWidth="1"/>
    <col min="19" max="19" width="10.85546875" style="64" hidden="1" customWidth="1"/>
    <col min="20" max="20" width="6.5703125" hidden="1" customWidth="1"/>
    <col min="21" max="21" width="6.140625" hidden="1" customWidth="1"/>
    <col min="22" max="22" width="10.85546875" hidden="1" customWidth="1"/>
  </cols>
  <sheetData>
    <row r="1" spans="2:22" ht="20.65" customHeight="1" x14ac:dyDescent="0.25"/>
    <row r="2" spans="2:22" ht="18.399999999999999" customHeight="1" thickBot="1" x14ac:dyDescent="0.3">
      <c r="B2" s="31" t="s">
        <v>109</v>
      </c>
    </row>
    <row r="3" spans="2:22" ht="30" customHeight="1" thickBot="1" x14ac:dyDescent="0.3">
      <c r="B3" s="30" t="s">
        <v>89</v>
      </c>
      <c r="C3" s="95" t="s">
        <v>88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2:22" ht="10.15" customHeight="1" x14ac:dyDescent="0.25">
      <c r="B4" s="1"/>
      <c r="N4" s="2"/>
    </row>
    <row r="5" spans="2:22" x14ac:dyDescent="0.25">
      <c r="B5" s="51" t="s">
        <v>94</v>
      </c>
      <c r="C5" s="237"/>
      <c r="D5" s="237"/>
      <c r="H5" s="3" t="s">
        <v>90</v>
      </c>
      <c r="J5" s="237"/>
      <c r="K5" s="237"/>
      <c r="L5" s="237"/>
      <c r="M5" s="237"/>
      <c r="N5" s="2"/>
    </row>
    <row r="6" spans="2:22" ht="19.899999999999999" customHeight="1" x14ac:dyDescent="0.25">
      <c r="B6" s="51" t="s">
        <v>95</v>
      </c>
      <c r="D6" s="52"/>
      <c r="E6" s="237"/>
      <c r="F6" s="237"/>
      <c r="G6" s="237"/>
      <c r="H6" s="237"/>
      <c r="I6" s="237"/>
      <c r="J6" s="237"/>
      <c r="K6" s="237"/>
      <c r="L6" s="237"/>
      <c r="M6" s="237"/>
      <c r="N6" s="2"/>
    </row>
    <row r="7" spans="2:22" x14ac:dyDescent="0.25">
      <c r="B7" s="51" t="s">
        <v>96</v>
      </c>
      <c r="D7" s="237"/>
      <c r="E7" s="237"/>
      <c r="F7" s="237"/>
      <c r="H7" s="60" t="s">
        <v>97</v>
      </c>
      <c r="I7" s="61"/>
      <c r="J7" s="61"/>
      <c r="K7" s="61"/>
      <c r="L7" s="61"/>
      <c r="M7" s="61"/>
      <c r="N7" s="2"/>
    </row>
    <row r="8" spans="2:22" ht="7.5" customHeight="1" thickBot="1" x14ac:dyDescent="0.3">
      <c r="B8" s="51"/>
      <c r="D8" s="73"/>
      <c r="E8" s="73"/>
      <c r="F8" s="73"/>
      <c r="H8" s="74"/>
      <c r="I8" s="75"/>
      <c r="J8" s="75"/>
      <c r="K8" s="75"/>
      <c r="L8" s="75"/>
      <c r="M8" s="75"/>
      <c r="N8" s="2"/>
    </row>
    <row r="9" spans="2:22" ht="15.75" thickBot="1" x14ac:dyDescent="0.3">
      <c r="B9" s="115" t="s">
        <v>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22" ht="15.75" thickBot="1" x14ac:dyDescent="0.3">
      <c r="B10" s="5"/>
      <c r="C10" s="6"/>
      <c r="D10" s="6"/>
      <c r="E10" s="7"/>
      <c r="F10" s="37" t="s">
        <v>1</v>
      </c>
      <c r="G10" s="38" t="s">
        <v>2</v>
      </c>
      <c r="I10" s="5"/>
      <c r="J10" s="6"/>
      <c r="K10" s="6"/>
      <c r="L10" s="7"/>
      <c r="M10" s="37" t="s">
        <v>1</v>
      </c>
      <c r="N10" s="38" t="s">
        <v>2</v>
      </c>
      <c r="Q10" s="70" t="s">
        <v>1</v>
      </c>
      <c r="R10" s="70" t="s">
        <v>107</v>
      </c>
      <c r="S10" s="70" t="s">
        <v>108</v>
      </c>
      <c r="T10" s="70" t="s">
        <v>1</v>
      </c>
      <c r="U10" s="70" t="s">
        <v>107</v>
      </c>
      <c r="V10" s="70" t="s">
        <v>108</v>
      </c>
    </row>
    <row r="11" spans="2:22" ht="25.5" customHeight="1" x14ac:dyDescent="0.25">
      <c r="B11" s="118" t="s">
        <v>3</v>
      </c>
      <c r="C11" s="118"/>
      <c r="D11" s="118"/>
      <c r="E11" s="118"/>
      <c r="F11" s="119" t="s">
        <v>4</v>
      </c>
      <c r="G11" s="120"/>
      <c r="H11" s="8"/>
      <c r="I11" s="118" t="s">
        <v>5</v>
      </c>
      <c r="J11" s="118"/>
      <c r="K11" s="118"/>
      <c r="L11" s="118"/>
      <c r="M11" s="62">
        <v>60</v>
      </c>
      <c r="N11" s="63"/>
      <c r="P11">
        <f>IF(N11&lt;6,1,"")</f>
        <v>1</v>
      </c>
      <c r="Q11" s="70"/>
      <c r="R11" s="70"/>
      <c r="S11"/>
      <c r="T11" s="68">
        <f>IF(N11="R","0",M11)</f>
        <v>60</v>
      </c>
      <c r="U11" s="69">
        <f>IF(N11="R","0",N11)</f>
        <v>0</v>
      </c>
      <c r="V11" s="71">
        <f>T11*U11</f>
        <v>0</v>
      </c>
    </row>
    <row r="12" spans="2:22" ht="25.5" customHeight="1" x14ac:dyDescent="0.25">
      <c r="B12" s="114" t="s">
        <v>6</v>
      </c>
      <c r="C12" s="114"/>
      <c r="D12" s="114"/>
      <c r="E12" s="114"/>
      <c r="F12" s="32">
        <v>5</v>
      </c>
      <c r="G12" s="33"/>
      <c r="H12" s="8"/>
      <c r="I12" s="114" t="s">
        <v>7</v>
      </c>
      <c r="J12" s="114"/>
      <c r="K12" s="114"/>
      <c r="L12" s="114"/>
      <c r="M12" s="34">
        <v>15</v>
      </c>
      <c r="N12" s="33"/>
      <c r="O12">
        <f>IF(G12&lt;6,1,"")</f>
        <v>1</v>
      </c>
      <c r="P12">
        <f t="shared" ref="P12:P21" si="0">IF(N12&lt;6,1,"")</f>
        <v>1</v>
      </c>
      <c r="Q12" s="68">
        <f>IF(G12="R","0",F12)</f>
        <v>5</v>
      </c>
      <c r="R12" s="69">
        <f>IF(G12="R","0",G12)</f>
        <v>0</v>
      </c>
      <c r="S12" s="71">
        <f t="shared" ref="S12:S22" si="1">Q12*R12</f>
        <v>0</v>
      </c>
      <c r="T12" s="68">
        <f t="shared" ref="T12:T14" si="2">IF(N12="R","0",M12)</f>
        <v>15</v>
      </c>
      <c r="U12" s="69">
        <f t="shared" ref="U12:U14" si="3">IF(N12="R","0",N12)</f>
        <v>0</v>
      </c>
      <c r="V12" s="71">
        <f t="shared" ref="V12:V21" si="4">T12*U12</f>
        <v>0</v>
      </c>
    </row>
    <row r="13" spans="2:22" ht="25.5" customHeight="1" x14ac:dyDescent="0.25">
      <c r="B13" s="114" t="s">
        <v>8</v>
      </c>
      <c r="C13" s="114"/>
      <c r="D13" s="114"/>
      <c r="E13" s="114"/>
      <c r="F13" s="34">
        <v>18</v>
      </c>
      <c r="G13" s="33"/>
      <c r="H13" s="8"/>
      <c r="I13" s="114" t="s">
        <v>9</v>
      </c>
      <c r="J13" s="114"/>
      <c r="K13" s="114"/>
      <c r="L13" s="114"/>
      <c r="M13" s="34">
        <v>10</v>
      </c>
      <c r="N13" s="33"/>
      <c r="O13">
        <f t="shared" ref="O13:O14" si="5">IF(G13&lt;6,1,"")</f>
        <v>1</v>
      </c>
      <c r="P13">
        <f t="shared" si="0"/>
        <v>1</v>
      </c>
      <c r="Q13" s="68">
        <f t="shared" ref="Q13:Q14" si="6">IF(G13="R","0",F13)</f>
        <v>18</v>
      </c>
      <c r="R13" s="69">
        <f t="shared" ref="R13:R14" si="7">IF(G13="R","0",G13)</f>
        <v>0</v>
      </c>
      <c r="S13" s="71">
        <f t="shared" si="1"/>
        <v>0</v>
      </c>
      <c r="T13" s="68">
        <f t="shared" si="2"/>
        <v>10</v>
      </c>
      <c r="U13" s="69">
        <f t="shared" si="3"/>
        <v>0</v>
      </c>
      <c r="V13" s="71">
        <f t="shared" si="4"/>
        <v>0</v>
      </c>
    </row>
    <row r="14" spans="2:22" ht="25.5" customHeight="1" x14ac:dyDescent="0.25">
      <c r="B14" s="114" t="s">
        <v>10</v>
      </c>
      <c r="C14" s="114"/>
      <c r="D14" s="114"/>
      <c r="E14" s="114"/>
      <c r="F14" s="34">
        <v>10</v>
      </c>
      <c r="G14" s="33"/>
      <c r="H14" s="8"/>
      <c r="I14" s="114" t="s">
        <v>11</v>
      </c>
      <c r="J14" s="114"/>
      <c r="K14" s="114"/>
      <c r="L14" s="114"/>
      <c r="M14" s="34">
        <v>10</v>
      </c>
      <c r="N14" s="33"/>
      <c r="O14">
        <f t="shared" si="5"/>
        <v>1</v>
      </c>
      <c r="P14">
        <f t="shared" si="0"/>
        <v>1</v>
      </c>
      <c r="Q14" s="68">
        <f t="shared" si="6"/>
        <v>10</v>
      </c>
      <c r="R14" s="69">
        <f t="shared" si="7"/>
        <v>0</v>
      </c>
      <c r="S14" s="71">
        <f t="shared" si="1"/>
        <v>0</v>
      </c>
      <c r="T14" s="68">
        <f t="shared" si="2"/>
        <v>10</v>
      </c>
      <c r="U14" s="69">
        <f t="shared" si="3"/>
        <v>0</v>
      </c>
      <c r="V14" s="71">
        <f t="shared" si="4"/>
        <v>0</v>
      </c>
    </row>
    <row r="15" spans="2:22" ht="25.5" customHeight="1" x14ac:dyDescent="0.25">
      <c r="B15" s="114" t="s">
        <v>12</v>
      </c>
      <c r="C15" s="114"/>
      <c r="D15" s="114"/>
      <c r="E15" s="114"/>
      <c r="F15" s="122" t="s">
        <v>4</v>
      </c>
      <c r="G15" s="123"/>
      <c r="H15" s="8"/>
      <c r="I15" s="114" t="s">
        <v>13</v>
      </c>
      <c r="J15" s="114"/>
      <c r="K15" s="114"/>
      <c r="L15" s="114"/>
      <c r="M15" s="122" t="s">
        <v>4</v>
      </c>
      <c r="N15" s="123"/>
      <c r="Q15" s="70"/>
      <c r="R15" s="70"/>
      <c r="S15"/>
      <c r="T15" s="70"/>
      <c r="U15" s="70"/>
    </row>
    <row r="16" spans="2:22" ht="25.5" customHeight="1" x14ac:dyDescent="0.25">
      <c r="B16" s="114" t="s">
        <v>14</v>
      </c>
      <c r="C16" s="114"/>
      <c r="D16" s="114"/>
      <c r="E16" s="114"/>
      <c r="F16" s="122" t="s">
        <v>4</v>
      </c>
      <c r="G16" s="123"/>
      <c r="H16" s="8"/>
      <c r="I16" s="114" t="s">
        <v>15</v>
      </c>
      <c r="J16" s="114"/>
      <c r="K16" s="114"/>
      <c r="L16" s="114"/>
      <c r="M16" s="34">
        <v>17</v>
      </c>
      <c r="N16" s="33"/>
      <c r="P16">
        <f t="shared" si="0"/>
        <v>1</v>
      </c>
      <c r="Q16" s="70"/>
      <c r="R16" s="70"/>
      <c r="S16"/>
      <c r="T16" s="68">
        <f t="shared" ref="T16" si="8">IF(N16="R","0",M16)</f>
        <v>17</v>
      </c>
      <c r="U16" s="69">
        <f t="shared" ref="U16" si="9">IF(N16="R","0",N16)</f>
        <v>0</v>
      </c>
      <c r="V16" s="71">
        <f t="shared" si="4"/>
        <v>0</v>
      </c>
    </row>
    <row r="17" spans="2:22" ht="25.5" customHeight="1" x14ac:dyDescent="0.25">
      <c r="B17" s="121" t="s">
        <v>16</v>
      </c>
      <c r="C17" s="121"/>
      <c r="D17" s="121"/>
      <c r="E17" s="121"/>
      <c r="F17" s="34">
        <v>20</v>
      </c>
      <c r="G17" s="33"/>
      <c r="H17" s="8"/>
      <c r="I17" s="114" t="s">
        <v>17</v>
      </c>
      <c r="J17" s="114"/>
      <c r="K17" s="114"/>
      <c r="L17" s="114"/>
      <c r="M17" s="122" t="s">
        <v>4</v>
      </c>
      <c r="N17" s="123"/>
      <c r="O17">
        <f t="shared" ref="O17" si="10">IF(G17&lt;6,1,"")</f>
        <v>1</v>
      </c>
      <c r="Q17" s="68">
        <f t="shared" ref="Q17" si="11">IF(G17="R","0",F17)</f>
        <v>20</v>
      </c>
      <c r="R17" s="69">
        <f t="shared" ref="R17" si="12">IF(G17="R","0",G17)</f>
        <v>0</v>
      </c>
      <c r="S17" s="71">
        <f t="shared" si="1"/>
        <v>0</v>
      </c>
      <c r="T17" s="70"/>
      <c r="U17" s="70"/>
    </row>
    <row r="18" spans="2:22" ht="25.5" customHeight="1" x14ac:dyDescent="0.25">
      <c r="B18" s="114" t="s">
        <v>18</v>
      </c>
      <c r="C18" s="114"/>
      <c r="D18" s="114"/>
      <c r="E18" s="114"/>
      <c r="F18" s="122" t="s">
        <v>4</v>
      </c>
      <c r="G18" s="123"/>
      <c r="H18" s="8"/>
      <c r="I18" s="114" t="s">
        <v>19</v>
      </c>
      <c r="J18" s="114"/>
      <c r="K18" s="114"/>
      <c r="L18" s="114"/>
      <c r="M18" s="34">
        <v>15</v>
      </c>
      <c r="N18" s="33"/>
      <c r="P18">
        <f t="shared" si="0"/>
        <v>1</v>
      </c>
      <c r="Q18" s="70"/>
      <c r="R18" s="70"/>
      <c r="S18"/>
      <c r="T18" s="68">
        <f t="shared" ref="T18" si="13">IF(N18="R","0",M18)</f>
        <v>15</v>
      </c>
      <c r="U18" s="69">
        <f t="shared" ref="U18" si="14">IF(N18="R","0",N18)</f>
        <v>0</v>
      </c>
      <c r="V18" s="71">
        <f t="shared" si="4"/>
        <v>0</v>
      </c>
    </row>
    <row r="19" spans="2:22" ht="25.5" customHeight="1" x14ac:dyDescent="0.25">
      <c r="B19" s="114" t="s">
        <v>20</v>
      </c>
      <c r="C19" s="114"/>
      <c r="D19" s="114"/>
      <c r="E19" s="114"/>
      <c r="F19" s="122" t="s">
        <v>4</v>
      </c>
      <c r="G19" s="123"/>
      <c r="H19" s="8"/>
      <c r="I19" s="114" t="s">
        <v>21</v>
      </c>
      <c r="J19" s="114"/>
      <c r="K19" s="114"/>
      <c r="L19" s="114"/>
      <c r="M19" s="122" t="s">
        <v>4</v>
      </c>
      <c r="N19" s="123"/>
      <c r="Q19" s="70"/>
      <c r="R19" s="70"/>
      <c r="S19"/>
      <c r="T19" s="70"/>
      <c r="U19" s="70"/>
    </row>
    <row r="20" spans="2:22" ht="35.25" customHeight="1" x14ac:dyDescent="0.25">
      <c r="B20" s="114" t="s">
        <v>22</v>
      </c>
      <c r="C20" s="114"/>
      <c r="D20" s="114"/>
      <c r="E20" s="114"/>
      <c r="F20" s="34">
        <v>30</v>
      </c>
      <c r="G20" s="33"/>
      <c r="H20" s="8"/>
      <c r="I20" s="114" t="s">
        <v>23</v>
      </c>
      <c r="J20" s="114"/>
      <c r="K20" s="114"/>
      <c r="L20" s="114"/>
      <c r="M20" s="34">
        <v>25</v>
      </c>
      <c r="N20" s="33"/>
      <c r="O20">
        <f t="shared" ref="O20:O22" si="15">IF(G20&lt;6,1,"")</f>
        <v>1</v>
      </c>
      <c r="P20">
        <f t="shared" si="0"/>
        <v>1</v>
      </c>
      <c r="Q20" s="68">
        <f t="shared" ref="Q20:Q22" si="16">IF(G20="R","0",F20)</f>
        <v>30</v>
      </c>
      <c r="R20" s="69">
        <f>IF(G20="R","0",G20)</f>
        <v>0</v>
      </c>
      <c r="S20" s="71">
        <f t="shared" si="1"/>
        <v>0</v>
      </c>
      <c r="T20" s="68">
        <f t="shared" ref="T20:T21" si="17">IF(N20="R","0",M20)</f>
        <v>25</v>
      </c>
      <c r="U20" s="69">
        <f>IF(N20="R","0",N20)</f>
        <v>0</v>
      </c>
      <c r="V20" s="71">
        <f t="shared" si="4"/>
        <v>0</v>
      </c>
    </row>
    <row r="21" spans="2:22" ht="25.5" customHeight="1" x14ac:dyDescent="0.25">
      <c r="B21" s="124" t="s">
        <v>24</v>
      </c>
      <c r="C21" s="125"/>
      <c r="D21" s="125"/>
      <c r="E21" s="126"/>
      <c r="F21" s="35">
        <v>20</v>
      </c>
      <c r="G21" s="33"/>
      <c r="H21" s="8"/>
      <c r="I21" s="114" t="s">
        <v>25</v>
      </c>
      <c r="J21" s="114"/>
      <c r="K21" s="114"/>
      <c r="L21" s="114"/>
      <c r="M21" s="34">
        <v>4</v>
      </c>
      <c r="N21" s="33"/>
      <c r="O21">
        <f t="shared" si="15"/>
        <v>1</v>
      </c>
      <c r="P21">
        <f t="shared" si="0"/>
        <v>1</v>
      </c>
      <c r="Q21" s="68">
        <f t="shared" si="16"/>
        <v>20</v>
      </c>
      <c r="R21" s="69">
        <f t="shared" ref="R21:R22" si="18">IF(G21="R","0",G21)</f>
        <v>0</v>
      </c>
      <c r="S21" s="71">
        <f t="shared" si="1"/>
        <v>0</v>
      </c>
      <c r="T21" s="68">
        <f t="shared" si="17"/>
        <v>4</v>
      </c>
      <c r="U21" s="69">
        <f t="shared" ref="U21" si="19">IF(N21="R","0",N21)</f>
        <v>0</v>
      </c>
      <c r="V21" s="71">
        <f t="shared" si="4"/>
        <v>0</v>
      </c>
    </row>
    <row r="22" spans="2:22" ht="25.5" customHeight="1" thickBot="1" x14ac:dyDescent="0.3">
      <c r="B22" s="127" t="s">
        <v>26</v>
      </c>
      <c r="C22" s="128"/>
      <c r="D22" s="128"/>
      <c r="E22" s="129"/>
      <c r="F22" s="36">
        <v>15</v>
      </c>
      <c r="G22" s="33"/>
      <c r="H22" s="8"/>
      <c r="I22" s="130" t="s">
        <v>27</v>
      </c>
      <c r="J22" s="130"/>
      <c r="K22" s="130"/>
      <c r="L22" s="130"/>
      <c r="M22" s="131" t="s">
        <v>4</v>
      </c>
      <c r="N22" s="132"/>
      <c r="O22">
        <f t="shared" si="15"/>
        <v>1</v>
      </c>
      <c r="Q22" s="68">
        <f t="shared" si="16"/>
        <v>15</v>
      </c>
      <c r="R22" s="69">
        <f t="shared" si="18"/>
        <v>0</v>
      </c>
      <c r="S22" s="71">
        <f t="shared" si="1"/>
        <v>0</v>
      </c>
      <c r="T22" s="70"/>
      <c r="U22" s="70"/>
    </row>
    <row r="23" spans="2:22" ht="15.75" thickBot="1" x14ac:dyDescent="0.3">
      <c r="B23" s="133" t="s">
        <v>28</v>
      </c>
      <c r="C23" s="134"/>
      <c r="D23" s="134"/>
      <c r="E23" s="134"/>
      <c r="F23" s="134"/>
      <c r="G23" s="134"/>
      <c r="H23" s="135"/>
      <c r="I23" s="138">
        <f>Q24</f>
        <v>0</v>
      </c>
      <c r="J23" s="139"/>
      <c r="K23" s="139"/>
      <c r="L23" s="136" t="str">
        <f>IF(O23&gt;0,"NON AMMISSIBILE","")</f>
        <v>NON AMMISSIBILE</v>
      </c>
      <c r="M23" s="136"/>
      <c r="N23" s="137"/>
      <c r="O23">
        <f>SUM(O11:P22)</f>
        <v>15</v>
      </c>
      <c r="Q23" s="70">
        <f>SUM(Q12:Q22)</f>
        <v>118</v>
      </c>
      <c r="R23" s="70"/>
      <c r="S23" s="70">
        <f>SUM(S11:S22)</f>
        <v>0</v>
      </c>
      <c r="T23" s="70">
        <f>SUM(T11:T22)</f>
        <v>156</v>
      </c>
      <c r="U23" s="70"/>
      <c r="V23">
        <f>SUM(V11:V22)</f>
        <v>0</v>
      </c>
    </row>
    <row r="24" spans="2:22" ht="15.75" thickBot="1" x14ac:dyDescent="0.3">
      <c r="B24" s="39" t="s">
        <v>4</v>
      </c>
      <c r="C24" s="9" t="s">
        <v>29</v>
      </c>
      <c r="D24" s="10"/>
      <c r="Q24" s="72">
        <f>(S23+V23)/(Q23+T23)</f>
        <v>0</v>
      </c>
      <c r="R24" s="70"/>
      <c r="S24" s="70"/>
      <c r="T24" s="70"/>
      <c r="U24" s="70"/>
    </row>
    <row r="25" spans="2:22" ht="15.75" thickBot="1" x14ac:dyDescent="0.3"/>
    <row r="26" spans="2:22" ht="15.75" thickBot="1" x14ac:dyDescent="0.3">
      <c r="B26" s="152" t="s">
        <v>30</v>
      </c>
      <c r="C26" s="148"/>
      <c r="D26" s="148"/>
      <c r="E26" s="148"/>
      <c r="F26" s="148"/>
      <c r="G26" s="148"/>
      <c r="H26" s="148"/>
      <c r="I26" s="148"/>
      <c r="J26" s="148"/>
      <c r="K26" s="153"/>
      <c r="L26" s="153"/>
      <c r="M26" s="153"/>
      <c r="N26" s="154"/>
    </row>
    <row r="27" spans="2:22" ht="15.75" thickBot="1" x14ac:dyDescent="0.3">
      <c r="B27" s="11"/>
      <c r="C27" s="12"/>
      <c r="D27" s="12"/>
      <c r="E27" s="12"/>
      <c r="F27" s="12"/>
      <c r="G27" s="12"/>
      <c r="H27" s="12"/>
      <c r="I27" s="12"/>
      <c r="J27" s="13"/>
      <c r="K27" s="97" t="s">
        <v>1</v>
      </c>
      <c r="L27" s="98"/>
      <c r="M27" s="99" t="s">
        <v>31</v>
      </c>
      <c r="N27" s="100"/>
    </row>
    <row r="28" spans="2:22" x14ac:dyDescent="0.25">
      <c r="B28" s="42" t="s">
        <v>32</v>
      </c>
      <c r="C28" s="43"/>
      <c r="D28" s="43"/>
      <c r="E28" s="43"/>
      <c r="F28" s="43"/>
      <c r="G28" s="43"/>
      <c r="H28" s="43"/>
      <c r="I28" s="43"/>
      <c r="J28" s="44"/>
      <c r="K28" s="155"/>
      <c r="L28" s="156"/>
      <c r="M28" s="145"/>
      <c r="N28" s="146"/>
      <c r="O28" t="str">
        <f>IF(M28="0-3",1,"")</f>
        <v/>
      </c>
      <c r="Q28" s="68">
        <f>IF(M28="R","0",K28)</f>
        <v>0</v>
      </c>
      <c r="R28" s="69">
        <f>IF(M28="R","0",M28)</f>
        <v>0</v>
      </c>
      <c r="S28" s="69">
        <f>Q28*R28</f>
        <v>0</v>
      </c>
    </row>
    <row r="29" spans="2:22" x14ac:dyDescent="0.25">
      <c r="B29" s="45" t="s">
        <v>33</v>
      </c>
      <c r="C29" s="46"/>
      <c r="D29" s="46"/>
      <c r="E29" s="46"/>
      <c r="F29" s="46"/>
      <c r="G29" s="46"/>
      <c r="H29" s="46"/>
      <c r="I29" s="46"/>
      <c r="J29" s="47"/>
      <c r="K29" s="155"/>
      <c r="L29" s="156"/>
      <c r="M29" s="145"/>
      <c r="N29" s="146"/>
      <c r="O29" t="str">
        <f t="shared" ref="O29:O31" si="20">IF(M29="0-3",1,"")</f>
        <v/>
      </c>
      <c r="Q29" s="68">
        <f t="shared" ref="Q29:Q31" si="21">IF(M29="R","0",K29)</f>
        <v>0</v>
      </c>
      <c r="R29" s="69">
        <f t="shared" ref="R29:R31" si="22">IF(M29="R","0",M29)</f>
        <v>0</v>
      </c>
      <c r="S29" s="69">
        <f t="shared" ref="S29:S31" si="23">Q29*R29</f>
        <v>0</v>
      </c>
    </row>
    <row r="30" spans="2:22" x14ac:dyDescent="0.25">
      <c r="B30" s="45" t="s">
        <v>98</v>
      </c>
      <c r="C30" s="46"/>
      <c r="D30" s="46"/>
      <c r="E30" s="48"/>
      <c r="F30" s="157"/>
      <c r="G30" s="158"/>
      <c r="H30" s="158"/>
      <c r="I30" s="158"/>
      <c r="J30" s="159"/>
      <c r="K30" s="155"/>
      <c r="L30" s="156"/>
      <c r="M30" s="145"/>
      <c r="N30" s="146"/>
      <c r="O30" t="str">
        <f t="shared" si="20"/>
        <v/>
      </c>
      <c r="Q30" s="68">
        <f t="shared" si="21"/>
        <v>0</v>
      </c>
      <c r="R30" s="69">
        <f t="shared" si="22"/>
        <v>0</v>
      </c>
      <c r="S30" s="69">
        <f t="shared" si="23"/>
        <v>0</v>
      </c>
    </row>
    <row r="31" spans="2:22" ht="15.75" thickBot="1" x14ac:dyDescent="0.3">
      <c r="B31" s="49" t="s">
        <v>99</v>
      </c>
      <c r="C31" s="50"/>
      <c r="D31" s="50"/>
      <c r="E31" s="50"/>
      <c r="F31" s="140"/>
      <c r="G31" s="141"/>
      <c r="H31" s="141"/>
      <c r="I31" s="141"/>
      <c r="J31" s="142"/>
      <c r="K31" s="143"/>
      <c r="L31" s="144"/>
      <c r="M31" s="145"/>
      <c r="N31" s="146"/>
      <c r="O31" t="str">
        <f t="shared" si="20"/>
        <v/>
      </c>
      <c r="Q31" s="68">
        <f t="shared" si="21"/>
        <v>0</v>
      </c>
      <c r="R31" s="69">
        <f t="shared" si="22"/>
        <v>0</v>
      </c>
      <c r="S31" s="69">
        <f t="shared" si="23"/>
        <v>0</v>
      </c>
    </row>
    <row r="32" spans="2:22" ht="15.75" thickBot="1" x14ac:dyDescent="0.3">
      <c r="B32" s="53" t="s">
        <v>34</v>
      </c>
      <c r="C32" s="54"/>
      <c r="D32" s="54"/>
      <c r="E32" s="139" t="e">
        <f>S32/Q32</f>
        <v>#DIV/0!</v>
      </c>
      <c r="F32" s="139"/>
      <c r="G32" s="139"/>
      <c r="H32" s="139"/>
      <c r="I32" s="139"/>
      <c r="J32" s="139"/>
      <c r="K32" s="139"/>
      <c r="L32" s="136" t="str">
        <f>IF(O32&gt;0,"NON AMMISSIBILE","")</f>
        <v/>
      </c>
      <c r="M32" s="136"/>
      <c r="N32" s="137"/>
      <c r="O32">
        <f>SUM(O28:O31)</f>
        <v>0</v>
      </c>
      <c r="Q32" s="77">
        <f>SUM(Q28:Q31)</f>
        <v>0</v>
      </c>
      <c r="S32" s="76">
        <f>SUM(S28:S31)</f>
        <v>0</v>
      </c>
    </row>
    <row r="33" spans="2:14" ht="15.75" thickBot="1" x14ac:dyDescent="0.3"/>
    <row r="34" spans="2:14" ht="15.75" hidden="1" thickBot="1" x14ac:dyDescent="0.3">
      <c r="E34" t="s">
        <v>106</v>
      </c>
      <c r="F34">
        <v>4</v>
      </c>
      <c r="G34">
        <v>5</v>
      </c>
      <c r="H34">
        <v>6</v>
      </c>
      <c r="I34">
        <v>7</v>
      </c>
      <c r="J34" t="s">
        <v>4</v>
      </c>
    </row>
    <row r="35" spans="2:14" ht="15.75" thickBot="1" x14ac:dyDescent="0.3">
      <c r="B35" s="147" t="s">
        <v>35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</row>
    <row r="36" spans="2:14" x14ac:dyDescent="0.25">
      <c r="B36" s="150" t="s">
        <v>36</v>
      </c>
      <c r="C36" s="151"/>
      <c r="D36" s="151"/>
      <c r="E36" s="151"/>
      <c r="F36" s="151"/>
      <c r="G36" s="151"/>
      <c r="H36" s="151"/>
      <c r="I36" s="160" t="str">
        <f>IF(AND(I23&gt;5.9,I23&lt;7.05),4,IF(AND(I23&lt;6),"NON AMMISSIBILE",IF(AND(I23&gt;7,I23&lt;8.05),5,IF(AND(I23&gt;8,I23&lt;10.1),6,IF(AND(I23&gt;-1,I23&lt;6),"0")))))</f>
        <v>NON AMMISSIBILE</v>
      </c>
      <c r="J36" s="160"/>
      <c r="K36" s="160"/>
      <c r="L36" s="161" t="str">
        <f>IF(O23&gt;0,"NON AMMISSIBILE","")</f>
        <v>NON AMMISSIBILE</v>
      </c>
      <c r="M36" s="161"/>
      <c r="N36" s="162"/>
    </row>
    <row r="37" spans="2:14" ht="15.75" thickBot="1" x14ac:dyDescent="0.3">
      <c r="B37" s="171" t="s">
        <v>37</v>
      </c>
      <c r="C37" s="172"/>
      <c r="D37" s="172"/>
      <c r="E37" s="172"/>
      <c r="F37" s="172"/>
      <c r="G37" s="172"/>
      <c r="H37" s="172"/>
      <c r="I37" s="178" t="e">
        <f>E32*2</f>
        <v>#DIV/0!</v>
      </c>
      <c r="J37" s="178"/>
      <c r="K37" s="178"/>
      <c r="L37" s="179" t="str">
        <f>IF(O32&gt;0,"NON AMMISSIBILE","")</f>
        <v/>
      </c>
      <c r="M37" s="179"/>
      <c r="N37" s="180"/>
    </row>
    <row r="38" spans="2:14" ht="15.75" thickBot="1" x14ac:dyDescent="0.3">
      <c r="B38" s="173" t="s">
        <v>38</v>
      </c>
      <c r="C38" s="174"/>
      <c r="D38" s="174"/>
      <c r="E38" s="174"/>
      <c r="F38" s="174"/>
      <c r="G38" s="174"/>
      <c r="H38" s="174"/>
      <c r="I38" s="175" t="e">
        <f>I36+I37</f>
        <v>#VALUE!</v>
      </c>
      <c r="J38" s="175"/>
      <c r="K38" s="175"/>
      <c r="L38" s="176" t="s">
        <v>39</v>
      </c>
      <c r="M38" s="176"/>
      <c r="N38" s="177"/>
    </row>
    <row r="39" spans="2:14" x14ac:dyDescent="0.25">
      <c r="B39" s="101" t="s">
        <v>91</v>
      </c>
      <c r="C39" s="101"/>
      <c r="D39" s="101"/>
      <c r="K39" s="101" t="s">
        <v>92</v>
      </c>
      <c r="L39" s="101"/>
      <c r="M39" s="101"/>
    </row>
    <row r="40" spans="2:14" x14ac:dyDescent="0.25">
      <c r="B40" s="4"/>
      <c r="C40" s="4"/>
      <c r="D40" s="4"/>
      <c r="K40" s="4"/>
      <c r="L40" s="4"/>
      <c r="M40" s="4"/>
    </row>
    <row r="43" spans="2:14" ht="16.5" thickBot="1" x14ac:dyDescent="0.3">
      <c r="B43" s="31" t="s">
        <v>110</v>
      </c>
    </row>
    <row r="44" spans="2:14" ht="15.75" thickBot="1" x14ac:dyDescent="0.3">
      <c r="B44" s="115" t="s">
        <v>40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</row>
    <row r="45" spans="2:14" ht="10.15" customHeight="1" thickBot="1" x14ac:dyDescent="0.3"/>
    <row r="46" spans="2:14" ht="15.75" thickBot="1" x14ac:dyDescent="0.3">
      <c r="B46" s="115" t="s">
        <v>41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</row>
    <row r="47" spans="2:14" ht="9.4" customHeight="1" x14ac:dyDescent="0.25">
      <c r="B47" s="1"/>
      <c r="N47" s="2"/>
    </row>
    <row r="48" spans="2:14" x14ac:dyDescent="0.25">
      <c r="B48" s="1"/>
      <c r="C48" s="163" t="s">
        <v>42</v>
      </c>
      <c r="D48" s="163"/>
      <c r="J48" s="25"/>
      <c r="K48" s="14" t="s">
        <v>43</v>
      </c>
      <c r="L48" s="15"/>
      <c r="N48" s="2"/>
    </row>
    <row r="49" spans="2:27" x14ac:dyDescent="0.25">
      <c r="B49" s="1"/>
      <c r="C49" s="163" t="s">
        <v>44</v>
      </c>
      <c r="D49" s="163"/>
      <c r="J49" s="26"/>
      <c r="K49" s="16" t="s">
        <v>43</v>
      </c>
      <c r="N49" s="2"/>
    </row>
    <row r="50" spans="2:27" ht="9.4" customHeight="1" thickBot="1" x14ac:dyDescent="0.3">
      <c r="B50" s="1"/>
      <c r="J50" s="17"/>
      <c r="N50" s="2"/>
    </row>
    <row r="51" spans="2:27" ht="15.75" thickBot="1" x14ac:dyDescent="0.3">
      <c r="B51" s="164" t="s">
        <v>45</v>
      </c>
      <c r="C51" s="165"/>
      <c r="D51" s="165"/>
      <c r="E51" s="165"/>
      <c r="F51" s="165"/>
      <c r="G51" s="165"/>
      <c r="H51" s="166"/>
      <c r="I51" s="167">
        <f>J48</f>
        <v>0</v>
      </c>
      <c r="J51" s="168"/>
      <c r="K51" s="168"/>
      <c r="L51" s="169" t="s">
        <v>43</v>
      </c>
      <c r="M51" s="169"/>
      <c r="N51" s="170"/>
    </row>
    <row r="52" spans="2:27" ht="10.15" customHeight="1" thickBot="1" x14ac:dyDescent="0.3">
      <c r="B52" s="18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</row>
    <row r="53" spans="2:27" ht="15.75" customHeight="1" thickBot="1" x14ac:dyDescent="0.3">
      <c r="B53" s="115" t="s">
        <v>46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P53" s="21"/>
      <c r="Q53" s="21"/>
      <c r="R53" s="65"/>
      <c r="S53" s="65"/>
      <c r="T53" s="21"/>
      <c r="U53" s="21"/>
      <c r="V53" s="21"/>
      <c r="W53" s="21"/>
      <c r="X53" s="21"/>
      <c r="Y53" s="21"/>
      <c r="Z53" s="21"/>
      <c r="AA53" s="22"/>
    </row>
    <row r="54" spans="2:27" ht="15.75" thickBot="1" x14ac:dyDescent="0.3">
      <c r="B54" s="115" t="s">
        <v>76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P54" s="23"/>
      <c r="Q54" s="21"/>
      <c r="R54" s="65"/>
      <c r="S54" s="65"/>
      <c r="T54" s="21"/>
      <c r="U54" s="21"/>
      <c r="V54" s="21"/>
      <c r="W54" s="21"/>
      <c r="X54" s="21"/>
      <c r="Y54" s="21"/>
      <c r="Z54" s="21"/>
      <c r="AA54" s="22"/>
    </row>
    <row r="55" spans="2:27" x14ac:dyDescent="0.25">
      <c r="B55" s="59"/>
      <c r="C55" s="105" t="s">
        <v>47</v>
      </c>
      <c r="D55" s="106"/>
      <c r="E55" s="107"/>
      <c r="F55" s="105" t="s">
        <v>48</v>
      </c>
      <c r="G55" s="106"/>
      <c r="H55" s="106"/>
      <c r="I55" s="106"/>
      <c r="J55" s="107"/>
      <c r="K55" s="199" t="s">
        <v>49</v>
      </c>
      <c r="L55" s="199"/>
      <c r="M55" s="199"/>
      <c r="N55" s="200"/>
      <c r="P55" s="21"/>
      <c r="Q55" s="23"/>
      <c r="R55" s="66"/>
      <c r="S55" s="66"/>
      <c r="T55" s="24"/>
      <c r="U55" s="24"/>
      <c r="V55" s="24"/>
      <c r="W55" s="24"/>
      <c r="X55" s="24"/>
      <c r="Y55" s="24"/>
      <c r="Z55" s="23"/>
      <c r="AA55" s="23"/>
    </row>
    <row r="56" spans="2:27" ht="30" customHeight="1" x14ac:dyDescent="0.25">
      <c r="B56" s="201" t="s">
        <v>50</v>
      </c>
      <c r="C56" s="83" t="s">
        <v>51</v>
      </c>
      <c r="D56" s="84"/>
      <c r="E56" s="85"/>
      <c r="F56" s="108"/>
      <c r="G56" s="109"/>
      <c r="H56" s="109"/>
      <c r="I56" s="109"/>
      <c r="J56" s="110"/>
      <c r="K56" s="202">
        <f>F56+F57+F58</f>
        <v>0</v>
      </c>
      <c r="L56" s="203"/>
      <c r="M56" s="203"/>
      <c r="N56" s="204"/>
      <c r="P56" s="21"/>
      <c r="Q56" s="23"/>
      <c r="R56" s="66"/>
      <c r="S56" s="66"/>
      <c r="T56" s="24"/>
      <c r="U56" s="24"/>
      <c r="V56" s="24"/>
      <c r="W56" s="24"/>
      <c r="X56" s="24"/>
      <c r="Y56" s="24"/>
      <c r="Z56" s="23"/>
      <c r="AA56" s="23"/>
    </row>
    <row r="57" spans="2:27" ht="30" customHeight="1" x14ac:dyDescent="0.25">
      <c r="B57" s="197"/>
      <c r="C57" s="83" t="s">
        <v>52</v>
      </c>
      <c r="D57" s="84"/>
      <c r="E57" s="85"/>
      <c r="F57" s="108"/>
      <c r="G57" s="109"/>
      <c r="H57" s="109"/>
      <c r="I57" s="109"/>
      <c r="J57" s="110"/>
      <c r="K57" s="205"/>
      <c r="L57" s="206"/>
      <c r="M57" s="206"/>
      <c r="N57" s="207"/>
      <c r="P57" s="21"/>
      <c r="Q57" s="23"/>
      <c r="R57" s="66"/>
      <c r="S57" s="66"/>
      <c r="T57" s="24"/>
      <c r="U57" s="24"/>
      <c r="V57" s="24"/>
      <c r="W57" s="24"/>
      <c r="X57" s="24"/>
      <c r="Y57" s="24"/>
      <c r="Z57" s="23"/>
      <c r="AA57" s="23"/>
    </row>
    <row r="58" spans="2:27" ht="30" customHeight="1" thickBot="1" x14ac:dyDescent="0.3">
      <c r="B58" s="197"/>
      <c r="C58" s="102" t="s">
        <v>53</v>
      </c>
      <c r="D58" s="103"/>
      <c r="E58" s="104"/>
      <c r="F58" s="111"/>
      <c r="G58" s="112"/>
      <c r="H58" s="112"/>
      <c r="I58" s="112"/>
      <c r="J58" s="113"/>
      <c r="K58" s="205"/>
      <c r="L58" s="206"/>
      <c r="M58" s="206"/>
      <c r="N58" s="207"/>
      <c r="P58" s="21"/>
      <c r="Q58" s="23"/>
      <c r="R58" s="66"/>
      <c r="S58" s="66"/>
      <c r="T58" s="24"/>
      <c r="U58" s="24"/>
      <c r="V58" s="24"/>
      <c r="W58" s="24"/>
      <c r="X58" s="24"/>
      <c r="Y58" s="24"/>
      <c r="Z58" s="23"/>
      <c r="AA58" s="23"/>
    </row>
    <row r="59" spans="2:27" ht="30" customHeight="1" x14ac:dyDescent="0.25">
      <c r="B59" s="196" t="s">
        <v>54</v>
      </c>
      <c r="C59" s="219" t="s">
        <v>55</v>
      </c>
      <c r="D59" s="220"/>
      <c r="E59" s="221"/>
      <c r="F59" s="228"/>
      <c r="G59" s="229"/>
      <c r="H59" s="229"/>
      <c r="I59" s="229"/>
      <c r="J59" s="230"/>
      <c r="K59" s="208">
        <f>F59+F60+F61+F63</f>
        <v>0</v>
      </c>
      <c r="L59" s="209"/>
      <c r="M59" s="209"/>
      <c r="N59" s="210"/>
      <c r="P59" s="21"/>
      <c r="Q59" s="23"/>
      <c r="R59" s="66"/>
      <c r="S59" s="66"/>
      <c r="T59" s="24"/>
      <c r="U59" s="24"/>
      <c r="V59" s="24"/>
      <c r="W59" s="24"/>
      <c r="X59" s="24"/>
      <c r="Y59" s="24"/>
      <c r="Z59" s="23"/>
      <c r="AA59" s="23"/>
    </row>
    <row r="60" spans="2:27" ht="30" customHeight="1" x14ac:dyDescent="0.25">
      <c r="B60" s="197"/>
      <c r="C60" s="222" t="s">
        <v>56</v>
      </c>
      <c r="D60" s="223"/>
      <c r="E60" s="224"/>
      <c r="F60" s="108"/>
      <c r="G60" s="109"/>
      <c r="H60" s="109"/>
      <c r="I60" s="109"/>
      <c r="J60" s="110"/>
      <c r="K60" s="211"/>
      <c r="L60" s="212"/>
      <c r="M60" s="212"/>
      <c r="N60" s="213"/>
      <c r="P60" s="21"/>
      <c r="Q60" s="23"/>
      <c r="R60" s="66"/>
      <c r="S60" s="66"/>
      <c r="T60" s="24"/>
      <c r="U60" s="24"/>
      <c r="V60" s="24"/>
      <c r="W60" s="24"/>
      <c r="X60" s="24"/>
      <c r="Y60" s="24"/>
      <c r="Z60" s="23"/>
      <c r="AA60" s="23"/>
    </row>
    <row r="61" spans="2:27" ht="30" customHeight="1" x14ac:dyDescent="0.25">
      <c r="B61" s="197"/>
      <c r="C61" s="222" t="s">
        <v>57</v>
      </c>
      <c r="D61" s="223"/>
      <c r="E61" s="224"/>
      <c r="F61" s="108"/>
      <c r="G61" s="109"/>
      <c r="H61" s="109"/>
      <c r="I61" s="109"/>
      <c r="J61" s="110"/>
      <c r="K61" s="211"/>
      <c r="L61" s="212"/>
      <c r="M61" s="212"/>
      <c r="N61" s="213"/>
      <c r="P61" s="21"/>
      <c r="Q61" s="23"/>
      <c r="R61" s="66"/>
      <c r="S61" s="66"/>
      <c r="T61" s="24"/>
      <c r="U61" s="24"/>
      <c r="V61" s="24"/>
      <c r="W61" s="24"/>
      <c r="X61" s="24"/>
      <c r="Y61" s="24"/>
      <c r="Z61" s="23"/>
      <c r="AA61" s="23"/>
    </row>
    <row r="62" spans="2:27" ht="15" customHeight="1" x14ac:dyDescent="0.25">
      <c r="B62" s="197"/>
      <c r="C62" s="222"/>
      <c r="D62" s="223"/>
      <c r="E62" s="224"/>
      <c r="F62" s="234" t="s">
        <v>93</v>
      </c>
      <c r="G62" s="235"/>
      <c r="H62" s="235"/>
      <c r="I62" s="235"/>
      <c r="J62" s="236"/>
      <c r="K62" s="211"/>
      <c r="L62" s="212"/>
      <c r="M62" s="212"/>
      <c r="N62" s="213"/>
      <c r="P62" s="21"/>
      <c r="Q62" s="21"/>
      <c r="R62" s="65"/>
      <c r="S62" s="65"/>
      <c r="T62" s="21"/>
      <c r="U62" s="21"/>
      <c r="V62" s="21"/>
      <c r="W62" s="21"/>
      <c r="X62" s="21"/>
      <c r="Y62" s="21"/>
      <c r="Z62" s="21"/>
      <c r="AA62" s="22"/>
    </row>
    <row r="63" spans="2:27" ht="30" customHeight="1" thickBot="1" x14ac:dyDescent="0.3">
      <c r="B63" s="198"/>
      <c r="C63" s="225" t="s">
        <v>58</v>
      </c>
      <c r="D63" s="226"/>
      <c r="E63" s="227"/>
      <c r="F63" s="231"/>
      <c r="G63" s="232"/>
      <c r="H63" s="232"/>
      <c r="I63" s="232"/>
      <c r="J63" s="233"/>
      <c r="K63" s="214"/>
      <c r="L63" s="215"/>
      <c r="M63" s="215"/>
      <c r="N63" s="216"/>
    </row>
    <row r="64" spans="2:27" ht="16.5" thickBot="1" x14ac:dyDescent="0.3">
      <c r="B64" s="217" t="s">
        <v>77</v>
      </c>
      <c r="C64" s="218"/>
      <c r="D64" s="218"/>
      <c r="E64" s="218"/>
      <c r="F64" s="218"/>
      <c r="G64" s="218"/>
      <c r="H64" s="218"/>
      <c r="I64" s="218"/>
      <c r="J64" s="218"/>
      <c r="K64" s="211">
        <f>K56+K59</f>
        <v>0</v>
      </c>
      <c r="L64" s="212"/>
      <c r="M64" s="212"/>
      <c r="N64" s="213"/>
    </row>
    <row r="65" spans="2:19" x14ac:dyDescent="0.25">
      <c r="B65" s="87" t="str">
        <f>IF(K64=22,"La commissione può applicare 2 punti","")</f>
        <v/>
      </c>
      <c r="C65" s="88"/>
      <c r="D65" s="88"/>
      <c r="E65" s="88"/>
      <c r="F65" s="88"/>
      <c r="G65" s="88"/>
      <c r="H65" s="88"/>
      <c r="I65" s="88"/>
      <c r="J65" s="88"/>
      <c r="K65" s="89"/>
      <c r="L65" s="90"/>
      <c r="M65" s="90"/>
      <c r="N65" s="91"/>
    </row>
    <row r="66" spans="2:19" ht="15.75" thickBot="1" x14ac:dyDescent="0.3">
      <c r="B66" s="87" t="str">
        <f>IF(K64=23,"La commissione può applicare 1 punto","")</f>
        <v/>
      </c>
      <c r="C66" s="88"/>
      <c r="D66" s="88"/>
      <c r="E66" s="88"/>
      <c r="F66" s="88"/>
      <c r="G66" s="88"/>
      <c r="H66" s="88"/>
      <c r="I66" s="88"/>
      <c r="J66" s="88"/>
      <c r="K66" s="92"/>
      <c r="L66" s="93"/>
      <c r="M66" s="93"/>
      <c r="N66" s="94"/>
    </row>
    <row r="67" spans="2:19" s="40" customFormat="1" ht="15.75" thickBot="1" x14ac:dyDescent="0.3">
      <c r="B67" s="243" t="s">
        <v>59</v>
      </c>
      <c r="C67" s="244"/>
      <c r="D67" s="244"/>
      <c r="E67" s="244"/>
      <c r="F67" s="244"/>
      <c r="G67" s="244"/>
      <c r="H67" s="244"/>
      <c r="I67" s="244"/>
      <c r="J67" s="245"/>
      <c r="K67" s="41">
        <f>K64+K65+K66</f>
        <v>0</v>
      </c>
      <c r="L67" s="174" t="s">
        <v>43</v>
      </c>
      <c r="M67" s="174"/>
      <c r="N67" s="246"/>
      <c r="R67" s="67"/>
      <c r="S67" s="67"/>
    </row>
    <row r="68" spans="2:19" s="40" customFormat="1" ht="15.75" thickBot="1" x14ac:dyDescent="0.3">
      <c r="B68" s="55"/>
      <c r="C68" s="55"/>
      <c r="D68" s="55"/>
      <c r="E68" s="55"/>
      <c r="F68" s="55"/>
      <c r="G68" s="55"/>
      <c r="H68" s="55"/>
      <c r="I68" s="55"/>
      <c r="J68" s="55"/>
      <c r="K68" s="57"/>
      <c r="L68" s="58"/>
      <c r="M68" s="58"/>
      <c r="N68" s="58"/>
      <c r="R68" s="67"/>
      <c r="S68" s="67"/>
    </row>
    <row r="69" spans="2:19" s="40" customFormat="1" hidden="1" x14ac:dyDescent="0.25">
      <c r="B69" s="56">
        <v>0</v>
      </c>
      <c r="C69" s="56">
        <v>1</v>
      </c>
      <c r="D69" s="56">
        <v>2</v>
      </c>
      <c r="E69" s="56">
        <v>3</v>
      </c>
      <c r="F69" s="56">
        <v>4</v>
      </c>
      <c r="G69" s="56">
        <v>5</v>
      </c>
      <c r="H69"/>
      <c r="I69"/>
      <c r="J69"/>
      <c r="K69"/>
      <c r="L69"/>
      <c r="M69"/>
      <c r="N69"/>
      <c r="R69" s="67"/>
      <c r="S69" s="67"/>
    </row>
    <row r="70" spans="2:19" s="40" customFormat="1" hidden="1" x14ac:dyDescent="0.25">
      <c r="B70" s="56">
        <v>0</v>
      </c>
      <c r="C70" s="56">
        <v>1</v>
      </c>
      <c r="D70" s="56">
        <v>2</v>
      </c>
      <c r="E70" s="56">
        <v>3</v>
      </c>
      <c r="F70" s="56">
        <v>4</v>
      </c>
      <c r="G70" s="56">
        <v>5</v>
      </c>
      <c r="H70" s="56">
        <v>6</v>
      </c>
      <c r="I70" s="56">
        <v>7</v>
      </c>
      <c r="J70" s="56">
        <v>8</v>
      </c>
      <c r="K70" s="56">
        <v>9</v>
      </c>
      <c r="L70" s="56">
        <v>10</v>
      </c>
      <c r="M70"/>
      <c r="N70"/>
      <c r="R70" s="67"/>
      <c r="S70" s="67"/>
    </row>
    <row r="71" spans="2:19" s="40" customFormat="1" hidden="1" x14ac:dyDescent="0.25">
      <c r="B71" s="56">
        <v>0</v>
      </c>
      <c r="C71" s="56">
        <v>1</v>
      </c>
      <c r="D71" s="56"/>
      <c r="E71" s="56"/>
      <c r="F71" s="56"/>
      <c r="G71" s="56"/>
      <c r="H71"/>
      <c r="I71"/>
      <c r="J71"/>
      <c r="K71"/>
      <c r="L71"/>
      <c r="M71"/>
      <c r="N71"/>
      <c r="R71" s="67"/>
      <c r="S71" s="67"/>
    </row>
    <row r="72" spans="2:19" ht="15.75" hidden="1" thickBot="1" x14ac:dyDescent="0.3">
      <c r="B72" s="56">
        <v>0</v>
      </c>
      <c r="C72" s="56">
        <v>2</v>
      </c>
      <c r="D72" s="56"/>
      <c r="E72" s="56"/>
      <c r="F72" s="56"/>
      <c r="G72" s="56"/>
    </row>
    <row r="73" spans="2:19" ht="15" customHeight="1" x14ac:dyDescent="0.25">
      <c r="B73" s="247" t="s">
        <v>60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9"/>
    </row>
    <row r="74" spans="2:19" x14ac:dyDescent="0.25">
      <c r="B74" s="250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2"/>
    </row>
    <row r="75" spans="2:19" ht="15" customHeight="1" x14ac:dyDescent="0.25">
      <c r="B75" s="253" t="s">
        <v>61</v>
      </c>
      <c r="C75" s="254"/>
      <c r="D75" s="254"/>
      <c r="E75" s="254"/>
      <c r="F75" s="254"/>
      <c r="G75" s="254"/>
      <c r="H75" s="255"/>
      <c r="I75" s="184" t="e">
        <f>I38</f>
        <v>#VALUE!</v>
      </c>
      <c r="J75" s="185"/>
      <c r="K75" s="185"/>
      <c r="L75" s="185"/>
      <c r="M75" s="185"/>
      <c r="N75" s="186"/>
    </row>
    <row r="76" spans="2:19" ht="15" customHeight="1" x14ac:dyDescent="0.25">
      <c r="B76" s="256" t="s">
        <v>62</v>
      </c>
      <c r="C76" s="257"/>
      <c r="D76" s="257"/>
      <c r="E76" s="257"/>
      <c r="F76" s="257"/>
      <c r="G76" s="257"/>
      <c r="H76" s="258"/>
      <c r="I76" s="187">
        <f>I51</f>
        <v>0</v>
      </c>
      <c r="J76" s="188"/>
      <c r="K76" s="188"/>
      <c r="L76" s="188"/>
      <c r="M76" s="188"/>
      <c r="N76" s="189"/>
    </row>
    <row r="77" spans="2:19" ht="15" customHeight="1" x14ac:dyDescent="0.25">
      <c r="B77" s="259" t="s">
        <v>63</v>
      </c>
      <c r="C77" s="260"/>
      <c r="D77" s="260"/>
      <c r="E77" s="260"/>
      <c r="F77" s="260"/>
      <c r="G77" s="260"/>
      <c r="H77" s="261"/>
      <c r="I77" s="190">
        <f>K67</f>
        <v>0</v>
      </c>
      <c r="J77" s="191"/>
      <c r="K77" s="191"/>
      <c r="L77" s="191"/>
      <c r="M77" s="191"/>
      <c r="N77" s="192"/>
    </row>
    <row r="78" spans="2:19" ht="15" customHeight="1" thickBot="1" x14ac:dyDescent="0.3">
      <c r="B78" s="181" t="s">
        <v>64</v>
      </c>
      <c r="C78" s="182"/>
      <c r="D78" s="182"/>
      <c r="E78" s="182"/>
      <c r="F78" s="182"/>
      <c r="G78" s="182"/>
      <c r="H78" s="183"/>
      <c r="I78" s="193" t="e">
        <f>I75+I76+I77</f>
        <v>#VALUE!</v>
      </c>
      <c r="J78" s="194"/>
      <c r="K78" s="194"/>
      <c r="L78" s="194"/>
      <c r="M78" s="194"/>
      <c r="N78" s="195"/>
    </row>
    <row r="80" spans="2:19" x14ac:dyDescent="0.25">
      <c r="B80" t="s">
        <v>65</v>
      </c>
      <c r="E80" s="237"/>
      <c r="F80" s="237"/>
      <c r="G80" s="237"/>
      <c r="H80" s="237"/>
      <c r="I80" s="237"/>
      <c r="J80" s="237"/>
      <c r="K80" s="237"/>
      <c r="L80" s="237"/>
      <c r="M80" s="237"/>
    </row>
    <row r="81" spans="2:13" x14ac:dyDescent="0.25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</row>
    <row r="82" spans="2:13" x14ac:dyDescent="0.25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</row>
    <row r="83" spans="2:13" ht="17.649999999999999" customHeight="1" x14ac:dyDescent="0.25">
      <c r="B83" s="241" t="s">
        <v>66</v>
      </c>
      <c r="C83" s="241"/>
      <c r="D83" s="241"/>
      <c r="E83" s="242"/>
      <c r="F83" s="242"/>
      <c r="G83" s="242"/>
      <c r="H83" s="242"/>
      <c r="I83" s="242"/>
      <c r="J83" s="242"/>
    </row>
    <row r="85" spans="2:13" x14ac:dyDescent="0.25">
      <c r="B85" s="163" t="s">
        <v>67</v>
      </c>
      <c r="C85" s="163"/>
      <c r="D85" s="163"/>
      <c r="E85" s="163"/>
    </row>
    <row r="86" spans="2:13" x14ac:dyDescent="0.25">
      <c r="B86" s="163" t="s">
        <v>68</v>
      </c>
      <c r="C86" s="163"/>
      <c r="D86" s="163"/>
      <c r="E86" s="163"/>
      <c r="H86" s="163" t="s">
        <v>69</v>
      </c>
      <c r="I86" s="163"/>
      <c r="J86" s="163"/>
      <c r="K86" s="163"/>
      <c r="L86" s="163"/>
    </row>
    <row r="87" spans="2:13" x14ac:dyDescent="0.25">
      <c r="B87" s="239" t="s">
        <v>70</v>
      </c>
      <c r="C87" s="239"/>
      <c r="D87" s="239"/>
      <c r="E87" s="239"/>
      <c r="H87" s="4"/>
      <c r="I87" s="4"/>
      <c r="J87" s="4"/>
      <c r="K87" s="4"/>
      <c r="L87" s="4"/>
      <c r="M87" s="4"/>
    </row>
    <row r="88" spans="2:13" x14ac:dyDescent="0.25">
      <c r="B88" s="238" t="s">
        <v>71</v>
      </c>
      <c r="C88" s="238"/>
      <c r="D88" s="238"/>
      <c r="E88" s="238"/>
      <c r="H88" s="4"/>
      <c r="I88" s="4"/>
      <c r="J88" s="4"/>
      <c r="K88" s="4"/>
      <c r="L88" s="4"/>
      <c r="M88" s="4"/>
    </row>
    <row r="89" spans="2:13" x14ac:dyDescent="0.25">
      <c r="B89" s="238" t="s">
        <v>72</v>
      </c>
      <c r="C89" s="238"/>
      <c r="D89" s="238"/>
      <c r="E89" s="238"/>
      <c r="H89" s="4"/>
      <c r="I89" s="4"/>
      <c r="J89" s="4"/>
      <c r="K89" s="4"/>
      <c r="L89" s="4"/>
      <c r="M89" s="4"/>
    </row>
    <row r="90" spans="2:13" x14ac:dyDescent="0.25">
      <c r="B90" s="238" t="s">
        <v>73</v>
      </c>
      <c r="C90" s="238"/>
      <c r="D90" s="238"/>
      <c r="E90" s="238"/>
      <c r="H90" s="4"/>
      <c r="I90" s="4"/>
      <c r="J90" s="4"/>
      <c r="K90" s="4"/>
      <c r="L90" s="4"/>
      <c r="M90" s="4"/>
    </row>
    <row r="91" spans="2:13" x14ac:dyDescent="0.25">
      <c r="B91" s="238" t="s">
        <v>74</v>
      </c>
      <c r="C91" s="238"/>
      <c r="D91" s="238"/>
      <c r="E91" s="238"/>
      <c r="H91" s="4"/>
      <c r="I91" s="4"/>
      <c r="J91" s="4"/>
      <c r="K91" s="4"/>
      <c r="L91" s="4"/>
      <c r="M91" s="4"/>
    </row>
    <row r="92" spans="2:13" x14ac:dyDescent="0.25">
      <c r="B92" s="238" t="s">
        <v>75</v>
      </c>
      <c r="C92" s="238"/>
      <c r="D92" s="238"/>
      <c r="E92" s="238"/>
      <c r="H92" s="4"/>
      <c r="I92" s="4"/>
      <c r="J92" s="4"/>
      <c r="K92" s="4"/>
      <c r="L92" s="4"/>
      <c r="M92" s="4"/>
    </row>
  </sheetData>
  <sheetProtection algorithmName="SHA-512" hashValue="VRr0QUY6ZKqKyXNweLQ1Gq4kKZE/OYV7Y3jigd571zz7v4MJmfXxnJ2U0FqgZL/xmeCQPycj8HWmtbvBTyiQaQ==" saltValue="oaUUOgyCBY3F4aq7Nc1k8A==" spinCount="100000" sheet="1" objects="1" scenarios="1" selectLockedCells="1"/>
  <mergeCells count="132">
    <mergeCell ref="D7:F7"/>
    <mergeCell ref="E6:M6"/>
    <mergeCell ref="J5:M5"/>
    <mergeCell ref="C5:D5"/>
    <mergeCell ref="B92:E92"/>
    <mergeCell ref="B91:E91"/>
    <mergeCell ref="B90:E90"/>
    <mergeCell ref="B89:E89"/>
    <mergeCell ref="B88:E88"/>
    <mergeCell ref="B87:E87"/>
    <mergeCell ref="B82:M82"/>
    <mergeCell ref="B81:M81"/>
    <mergeCell ref="E80:M80"/>
    <mergeCell ref="B83:D83"/>
    <mergeCell ref="E83:J83"/>
    <mergeCell ref="B85:E85"/>
    <mergeCell ref="B86:E86"/>
    <mergeCell ref="H86:L86"/>
    <mergeCell ref="B67:J67"/>
    <mergeCell ref="L67:N67"/>
    <mergeCell ref="B73:N74"/>
    <mergeCell ref="B75:H75"/>
    <mergeCell ref="B76:H76"/>
    <mergeCell ref="B77:H77"/>
    <mergeCell ref="B78:H78"/>
    <mergeCell ref="I75:N75"/>
    <mergeCell ref="I76:N76"/>
    <mergeCell ref="I77:N77"/>
    <mergeCell ref="I78:N78"/>
    <mergeCell ref="B59:B63"/>
    <mergeCell ref="B53:N53"/>
    <mergeCell ref="B54:N54"/>
    <mergeCell ref="K55:N55"/>
    <mergeCell ref="B56:B58"/>
    <mergeCell ref="K56:N58"/>
    <mergeCell ref="K59:N63"/>
    <mergeCell ref="B64:J64"/>
    <mergeCell ref="K64:N64"/>
    <mergeCell ref="C59:E59"/>
    <mergeCell ref="C60:E60"/>
    <mergeCell ref="C61:E61"/>
    <mergeCell ref="C63:E63"/>
    <mergeCell ref="F59:J59"/>
    <mergeCell ref="F60:J60"/>
    <mergeCell ref="F61:J61"/>
    <mergeCell ref="F63:J63"/>
    <mergeCell ref="C62:E62"/>
    <mergeCell ref="F62:J62"/>
    <mergeCell ref="B46:N46"/>
    <mergeCell ref="C48:D48"/>
    <mergeCell ref="C49:D49"/>
    <mergeCell ref="B51:H51"/>
    <mergeCell ref="I51:K51"/>
    <mergeCell ref="L51:N51"/>
    <mergeCell ref="B37:H37"/>
    <mergeCell ref="B38:H38"/>
    <mergeCell ref="I38:K38"/>
    <mergeCell ref="L38:N38"/>
    <mergeCell ref="B44:N44"/>
    <mergeCell ref="I37:K37"/>
    <mergeCell ref="L37:N37"/>
    <mergeCell ref="F31:J31"/>
    <mergeCell ref="K31:L31"/>
    <mergeCell ref="M31:N31"/>
    <mergeCell ref="E32:K32"/>
    <mergeCell ref="B35:N35"/>
    <mergeCell ref="B36:H36"/>
    <mergeCell ref="B26:N26"/>
    <mergeCell ref="K28:L28"/>
    <mergeCell ref="M28:N28"/>
    <mergeCell ref="K29:L29"/>
    <mergeCell ref="M29:N29"/>
    <mergeCell ref="F30:J30"/>
    <mergeCell ref="K30:L30"/>
    <mergeCell ref="M30:N30"/>
    <mergeCell ref="L32:N32"/>
    <mergeCell ref="I36:K36"/>
    <mergeCell ref="L36:N36"/>
    <mergeCell ref="B21:E21"/>
    <mergeCell ref="I21:L21"/>
    <mergeCell ref="B22:E22"/>
    <mergeCell ref="I22:L22"/>
    <mergeCell ref="M22:N22"/>
    <mergeCell ref="B23:H23"/>
    <mergeCell ref="B19:E19"/>
    <mergeCell ref="F19:G19"/>
    <mergeCell ref="I19:L19"/>
    <mergeCell ref="M19:N19"/>
    <mergeCell ref="B20:E20"/>
    <mergeCell ref="I20:L20"/>
    <mergeCell ref="L23:N23"/>
    <mergeCell ref="I23:K23"/>
    <mergeCell ref="B11:E11"/>
    <mergeCell ref="F11:G11"/>
    <mergeCell ref="I11:L11"/>
    <mergeCell ref="B17:E17"/>
    <mergeCell ref="I17:L17"/>
    <mergeCell ref="M17:N17"/>
    <mergeCell ref="B18:E18"/>
    <mergeCell ref="F18:G18"/>
    <mergeCell ref="I18:L18"/>
    <mergeCell ref="B15:E15"/>
    <mergeCell ref="F15:G15"/>
    <mergeCell ref="I15:L15"/>
    <mergeCell ref="M15:N15"/>
    <mergeCell ref="B16:E16"/>
    <mergeCell ref="F16:G16"/>
    <mergeCell ref="I16:L16"/>
    <mergeCell ref="B65:J65"/>
    <mergeCell ref="K65:N65"/>
    <mergeCell ref="B66:J66"/>
    <mergeCell ref="K66:N66"/>
    <mergeCell ref="C3:N3"/>
    <mergeCell ref="K27:L27"/>
    <mergeCell ref="M27:N27"/>
    <mergeCell ref="B39:D39"/>
    <mergeCell ref="K39:M39"/>
    <mergeCell ref="C56:E56"/>
    <mergeCell ref="C57:E57"/>
    <mergeCell ref="C58:E58"/>
    <mergeCell ref="C55:E55"/>
    <mergeCell ref="F55:J55"/>
    <mergeCell ref="F56:J56"/>
    <mergeCell ref="F57:J57"/>
    <mergeCell ref="F58:J58"/>
    <mergeCell ref="B12:E12"/>
    <mergeCell ref="I12:L12"/>
    <mergeCell ref="B13:E13"/>
    <mergeCell ref="I13:L13"/>
    <mergeCell ref="B14:E14"/>
    <mergeCell ref="I14:L14"/>
    <mergeCell ref="B9:N9"/>
  </mergeCells>
  <conditionalFormatting sqref="K67">
    <cfRule type="cellIs" dxfId="35" priority="43" operator="lessThan">
      <formula>24</formula>
    </cfRule>
  </conditionalFormatting>
  <conditionalFormatting sqref="K65:N65">
    <cfRule type="expression" dxfId="34" priority="39">
      <formula>IF($K$64&gt;21,$K$64&lt;23)</formula>
    </cfRule>
  </conditionalFormatting>
  <conditionalFormatting sqref="K66:N66">
    <cfRule type="expression" dxfId="33" priority="37">
      <formula>IF($K$64&gt;22,$K$64&lt;24)</formula>
    </cfRule>
  </conditionalFormatting>
  <conditionalFormatting sqref="I23:K23">
    <cfRule type="cellIs" dxfId="32" priority="36" operator="lessThan">
      <formula>5.9</formula>
    </cfRule>
  </conditionalFormatting>
  <conditionalFormatting sqref="G12">
    <cfRule type="containsBlanks" dxfId="31" priority="34">
      <formula>LEN(TRIM(G12))=0</formula>
    </cfRule>
    <cfRule type="cellIs" dxfId="30" priority="35" operator="lessThan">
      <formula>6</formula>
    </cfRule>
  </conditionalFormatting>
  <conditionalFormatting sqref="G13">
    <cfRule type="containsBlanks" dxfId="29" priority="32">
      <formula>LEN(TRIM(G13))=0</formula>
    </cfRule>
    <cfRule type="cellIs" dxfId="28" priority="33" operator="lessThan">
      <formula>6</formula>
    </cfRule>
  </conditionalFormatting>
  <conditionalFormatting sqref="G14">
    <cfRule type="containsBlanks" dxfId="27" priority="30">
      <formula>LEN(TRIM(G14))=0</formula>
    </cfRule>
    <cfRule type="cellIs" dxfId="26" priority="31" operator="lessThan">
      <formula>6</formula>
    </cfRule>
  </conditionalFormatting>
  <conditionalFormatting sqref="G17">
    <cfRule type="containsBlanks" dxfId="25" priority="28">
      <formula>LEN(TRIM(G17))=0</formula>
    </cfRule>
    <cfRule type="cellIs" dxfId="24" priority="29" operator="lessThan">
      <formula>6</formula>
    </cfRule>
  </conditionalFormatting>
  <conditionalFormatting sqref="G20:G22">
    <cfRule type="containsBlanks" dxfId="23" priority="26">
      <formula>LEN(TRIM(G20))=0</formula>
    </cfRule>
    <cfRule type="cellIs" dxfId="22" priority="27" operator="lessThan">
      <formula>6</formula>
    </cfRule>
  </conditionalFormatting>
  <conditionalFormatting sqref="N11:N14">
    <cfRule type="containsBlanks" dxfId="21" priority="24">
      <formula>LEN(TRIM(N11))=0</formula>
    </cfRule>
    <cfRule type="cellIs" dxfId="20" priority="25" operator="lessThan">
      <formula>6</formula>
    </cfRule>
  </conditionalFormatting>
  <conditionalFormatting sqref="N16">
    <cfRule type="containsBlanks" dxfId="19" priority="22">
      <formula>LEN(TRIM(N16))=0</formula>
    </cfRule>
    <cfRule type="cellIs" dxfId="18" priority="23" operator="lessThan">
      <formula>6</formula>
    </cfRule>
  </conditionalFormatting>
  <conditionalFormatting sqref="N18">
    <cfRule type="containsBlanks" dxfId="17" priority="20">
      <formula>LEN(TRIM(N18))=0</formula>
    </cfRule>
    <cfRule type="cellIs" dxfId="16" priority="21" operator="lessThan">
      <formula>6</formula>
    </cfRule>
  </conditionalFormatting>
  <conditionalFormatting sqref="N20:N21">
    <cfRule type="containsBlanks" dxfId="15" priority="18">
      <formula>LEN(TRIM(N20))=0</formula>
    </cfRule>
    <cfRule type="cellIs" dxfId="14" priority="19" operator="lessThan">
      <formula>6</formula>
    </cfRule>
  </conditionalFormatting>
  <conditionalFormatting sqref="L23:N23">
    <cfRule type="containsText" dxfId="13" priority="16" operator="containsText" text="NON AMMISSIBILE">
      <formula>NOT(ISERROR(SEARCH("NON AMMISSIBILE",L23)))</formula>
    </cfRule>
    <cfRule type="containsText" dxfId="12" priority="17" operator="containsText" text="&quot;NON AMMISSIBILE&quot;">
      <formula>NOT(ISERROR(SEARCH("""NON AMMISSIBILE""",L23)))</formula>
    </cfRule>
  </conditionalFormatting>
  <conditionalFormatting sqref="L32:N32">
    <cfRule type="containsText" dxfId="11" priority="14" operator="containsText" text="NON AMMISSIBILE">
      <formula>NOT(ISERROR(SEARCH("NON AMMISSIBILE",L32)))</formula>
    </cfRule>
    <cfRule type="containsText" dxfId="10" priority="15" operator="containsText" text="&quot;NON AMMISSIBILE&quot;">
      <formula>NOT(ISERROR(SEARCH("""NON AMMISSIBILE""",L32)))</formula>
    </cfRule>
  </conditionalFormatting>
  <conditionalFormatting sqref="M28:N31">
    <cfRule type="containsText" dxfId="9" priority="13" operator="containsText" text="0-3">
      <formula>NOT(ISERROR(SEARCH("0-3",M28)))</formula>
    </cfRule>
  </conditionalFormatting>
  <conditionalFormatting sqref="I36 L36">
    <cfRule type="containsText" dxfId="8" priority="9" operator="containsText" text="NON AMMISSIBILE">
      <formula>NOT(ISERROR(SEARCH("NON AMMISSIBILE",I36)))</formula>
    </cfRule>
  </conditionalFormatting>
  <conditionalFormatting sqref="I38:K38">
    <cfRule type="cellIs" dxfId="7" priority="8" operator="lessThan">
      <formula>12</formula>
    </cfRule>
  </conditionalFormatting>
  <conditionalFormatting sqref="I51:K51">
    <cfRule type="cellIs" dxfId="6" priority="6" operator="equal">
      <formula>0</formula>
    </cfRule>
    <cfRule type="cellIs" dxfId="5" priority="7" operator="lessThan">
      <formula>24</formula>
    </cfRule>
  </conditionalFormatting>
  <conditionalFormatting sqref="I75:N75">
    <cfRule type="cellIs" dxfId="4" priority="5" operator="lessThan">
      <formula>12</formula>
    </cfRule>
  </conditionalFormatting>
  <conditionalFormatting sqref="I76:N76">
    <cfRule type="cellIs" dxfId="3" priority="4" operator="lessThan">
      <formula>24</formula>
    </cfRule>
  </conditionalFormatting>
  <conditionalFormatting sqref="I77:N77">
    <cfRule type="cellIs" dxfId="2" priority="3" operator="lessThan">
      <formula>24</formula>
    </cfRule>
  </conditionalFormatting>
  <conditionalFormatting sqref="I78:N78">
    <cfRule type="cellIs" dxfId="1" priority="2" operator="lessThan">
      <formula>60</formula>
    </cfRule>
  </conditionalFormatting>
  <conditionalFormatting sqref="L37:N37">
    <cfRule type="containsText" dxfId="0" priority="1" operator="containsText" text="NON AMMISSIBILE">
      <formula>NOT(ISERROR(SEARCH("NON AMMISSIBILE",L37)))</formula>
    </cfRule>
  </conditionalFormatting>
  <dataValidations count="5">
    <dataValidation type="list" allowBlank="1" showInputMessage="1" showErrorMessage="1" errorTitle="ERRORE" error="INSERIRE UN VALORE INCLUSO NELL'ELENCO" promptTitle="ATTENZIONE" prompt="QUESTA CELLA PUO' ESSERE COMPILATA SOLO SE IL PUNTEGGIO PARZIALE E' 22" sqref="K65:N65">
      <formula1>$B$72:$C$72</formula1>
    </dataValidation>
    <dataValidation type="list" showInputMessage="1" showErrorMessage="1" errorTitle="ERRORE" error="INSERIRE UN VALORE INCLUSO NELL'ELENCO" promptTitle="ATTENZIONE" prompt="QUESTA CELLA PUO' ESSERE COMPILATA SOLO SE IL PUNTEGGIO PARZIALE E' 23" sqref="K66:N66">
      <formula1>$B$71:$C$71</formula1>
    </dataValidation>
    <dataValidation type="list" allowBlank="1" showInputMessage="1" showErrorMessage="1" errorTitle="ERRORE" error="INSERIRE UN VALORE INCLUSO NELL'ELENCO" sqref="F63:J63">
      <formula1>$B$70:$L$70</formula1>
    </dataValidation>
    <dataValidation type="list" allowBlank="1" showInputMessage="1" showErrorMessage="1" errorTitle="ERRORE" error="INSERIRE UN VALORE INCLUSO NELL'ELENCO" sqref="F56:J61">
      <formula1>$B$69:$G$69</formula1>
    </dataValidation>
    <dataValidation type="list" allowBlank="1" showInputMessage="1" showErrorMessage="1" errorTitle="ERRORE" error="INSERIRE UN VALORE INCLUSO NELL'ELENCO" sqref="M28:N31">
      <formula1>$E$34:$J$34</formula1>
    </dataValidation>
  </dataValidations>
  <pageMargins left="0" right="0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LEGGIMI</vt:lpstr>
      <vt:lpstr>COGNOME NOME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Vedovetto</dc:creator>
  <cp:lastModifiedBy>Alessio Vedovetto</cp:lastModifiedBy>
  <cp:lastPrinted>2022-10-07T10:41:42Z</cp:lastPrinted>
  <dcterms:created xsi:type="dcterms:W3CDTF">2022-09-16T09:32:30Z</dcterms:created>
  <dcterms:modified xsi:type="dcterms:W3CDTF">2023-10-02T09:10:23Z</dcterms:modified>
</cp:coreProperties>
</file>