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ssio-vedovetto\Downloads\schede excel esami oss\"/>
    </mc:Choice>
  </mc:AlternateContent>
  <bookViews>
    <workbookView xWindow="0" yWindow="0" windowWidth="28800" windowHeight="12315"/>
  </bookViews>
  <sheets>
    <sheet name="LEGGIMI" sheetId="2" r:id="rId1"/>
    <sheet name="COGNOME NOME" sheetId="1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" l="1"/>
  <c r="R30" i="1" l="1"/>
  <c r="Q30" i="1"/>
  <c r="S30" i="1" s="1"/>
  <c r="R29" i="1"/>
  <c r="Q29" i="1"/>
  <c r="S29" i="1" s="1"/>
  <c r="R28" i="1"/>
  <c r="Q28" i="1"/>
  <c r="S28" i="1" s="1"/>
  <c r="R27" i="1"/>
  <c r="Q27" i="1"/>
  <c r="T15" i="1"/>
  <c r="U15" i="1"/>
  <c r="T16" i="1"/>
  <c r="U16" i="1"/>
  <c r="V16" i="1" s="1"/>
  <c r="T17" i="1"/>
  <c r="U17" i="1"/>
  <c r="T18" i="1"/>
  <c r="U18" i="1"/>
  <c r="T19" i="1"/>
  <c r="U19" i="1"/>
  <c r="T22" i="1"/>
  <c r="U22" i="1"/>
  <c r="V22" i="1" s="1"/>
  <c r="Q18" i="1"/>
  <c r="R18" i="1"/>
  <c r="Q19" i="1"/>
  <c r="R19" i="1"/>
  <c r="Q15" i="1"/>
  <c r="R15" i="1"/>
  <c r="Q16" i="1"/>
  <c r="R16" i="1"/>
  <c r="S16" i="1" s="1"/>
  <c r="Q11" i="1"/>
  <c r="R11" i="1"/>
  <c r="R22" i="1"/>
  <c r="Q22" i="1"/>
  <c r="U21" i="1"/>
  <c r="T21" i="1"/>
  <c r="R21" i="1"/>
  <c r="Q21" i="1"/>
  <c r="U20" i="1"/>
  <c r="T20" i="1"/>
  <c r="R20" i="1"/>
  <c r="Q20" i="1"/>
  <c r="R17" i="1"/>
  <c r="Q17" i="1"/>
  <c r="U14" i="1"/>
  <c r="T14" i="1"/>
  <c r="R14" i="1"/>
  <c r="Q14" i="1"/>
  <c r="U13" i="1"/>
  <c r="T13" i="1"/>
  <c r="R13" i="1"/>
  <c r="Q13" i="1"/>
  <c r="U12" i="1"/>
  <c r="T12" i="1"/>
  <c r="V12" i="1" s="1"/>
  <c r="R12" i="1"/>
  <c r="Q12" i="1"/>
  <c r="U11" i="1"/>
  <c r="T11" i="1"/>
  <c r="Q31" i="1" l="1"/>
  <c r="V11" i="1"/>
  <c r="V18" i="1"/>
  <c r="S27" i="1"/>
  <c r="S31" i="1" s="1"/>
  <c r="V19" i="1"/>
  <c r="V15" i="1"/>
  <c r="V13" i="1"/>
  <c r="S17" i="1"/>
  <c r="S19" i="1"/>
  <c r="S18" i="1"/>
  <c r="V14" i="1"/>
  <c r="T23" i="1"/>
  <c r="V17" i="1"/>
  <c r="V20" i="1"/>
  <c r="V21" i="1"/>
  <c r="S22" i="1"/>
  <c r="S21" i="1"/>
  <c r="S20" i="1"/>
  <c r="S15" i="1"/>
  <c r="S14" i="1"/>
  <c r="S13" i="1"/>
  <c r="Q23" i="1"/>
  <c r="S11" i="1"/>
  <c r="S12" i="1"/>
  <c r="O28" i="1"/>
  <c r="O29" i="1"/>
  <c r="O30" i="1"/>
  <c r="O27" i="1"/>
  <c r="P12" i="1"/>
  <c r="P13" i="1"/>
  <c r="P14" i="1"/>
  <c r="P15" i="1"/>
  <c r="P16" i="1"/>
  <c r="P17" i="1"/>
  <c r="P18" i="1"/>
  <c r="P19" i="1"/>
  <c r="P20" i="1"/>
  <c r="P21" i="1"/>
  <c r="P22" i="1"/>
  <c r="P11" i="1"/>
  <c r="O12" i="1"/>
  <c r="O13" i="1"/>
  <c r="O14" i="1"/>
  <c r="O15" i="1"/>
  <c r="O16" i="1"/>
  <c r="O17" i="1"/>
  <c r="O18" i="1"/>
  <c r="O19" i="1"/>
  <c r="O20" i="1"/>
  <c r="O21" i="1"/>
  <c r="O22" i="1"/>
  <c r="O11" i="1"/>
  <c r="I31" i="1" l="1"/>
  <c r="I36" i="1" s="1"/>
  <c r="V23" i="1"/>
  <c r="S23" i="1"/>
  <c r="O31" i="1"/>
  <c r="L31" i="1" s="1"/>
  <c r="O23" i="1"/>
  <c r="K56" i="1"/>
  <c r="K53" i="1"/>
  <c r="I48" i="1"/>
  <c r="I73" i="1" s="1"/>
  <c r="Q24" i="1" l="1"/>
  <c r="H23" i="1" s="1"/>
  <c r="I37" i="1" s="1"/>
  <c r="I72" i="1" s="1"/>
  <c r="L36" i="1"/>
  <c r="L23" i="1"/>
  <c r="L35" i="1"/>
  <c r="K61" i="1"/>
  <c r="B63" i="1" s="1"/>
  <c r="B62" i="1" l="1"/>
  <c r="K64" i="1"/>
  <c r="I74" i="1" s="1"/>
  <c r="I75" i="1" s="1"/>
</calcChain>
</file>

<file path=xl/sharedStrings.xml><?xml version="1.0" encoding="utf-8"?>
<sst xmlns="http://schemas.openxmlformats.org/spreadsheetml/2006/main" count="122" uniqueCount="110">
  <si>
    <t>DATA</t>
  </si>
  <si>
    <t>sez 1: VALUTAZIONI DISCIPLINE</t>
  </si>
  <si>
    <t>ORE</t>
  </si>
  <si>
    <t>VAL.</t>
  </si>
  <si>
    <t>LEGISLAZIONE SOCIO-SANITARIA E LEGISLAZIONE DEL LAVORO</t>
  </si>
  <si>
    <t>ASSISTENZA ALLA PERSONA NEI BISOGNI DI BASE E NELLE ATTIVITÀ DI VITA QUOTIDIANA</t>
  </si>
  <si>
    <t>ORGANIZZAZIONE DEI SERVIZI SANITARI, SOCIO-SANITARI E SOCIALI</t>
  </si>
  <si>
    <t>PRIMO SOCCORSO</t>
  </si>
  <si>
    <t>ASPETTI DI ETICA, BIOETICA E DEONTOLOGIA PROFESSIONALE</t>
  </si>
  <si>
    <t>ASSISTENZA ALLA PERSONA SOTTOPOSTA A INTERVENTO CHIRURGICO</t>
  </si>
  <si>
    <t>ORIENTAMENTO AL RUOLO</t>
  </si>
  <si>
    <t>ASSISTENZA ALLA PERSONA CON DISTURBI MENTALI</t>
  </si>
  <si>
    <t>SALUTE, MALATTIA E DISABILITÀ</t>
  </si>
  <si>
    <t>ASSISTENZA ALLA PERSONA CON DIPENDENZE PATOLOGICHE</t>
  </si>
  <si>
    <t>INGLESE</t>
  </si>
  <si>
    <t>ASSISTENZA ALLA PERSONA ANZIANA</t>
  </si>
  <si>
    <t>RIELABORAZIONE DEL TIROCINIO</t>
  </si>
  <si>
    <t>ASSISTENZA ALLA PERSONA CON DISABILITÀ IN ETÀ EVOLUTIVA E ADULTA</t>
  </si>
  <si>
    <t>PSICO-PEDAGOGIA E SOCIOLOGIA</t>
  </si>
  <si>
    <t>ASSISTENZA E CURE DI FINE VITA</t>
  </si>
  <si>
    <t>RELAZIONE PROFESSIONALE CON ASSISTITO, CAREGIVER ED EQUIPE</t>
  </si>
  <si>
    <t>ATTIVITÀ DI ANIMAZIONE E RIABILITAZIONE</t>
  </si>
  <si>
    <t>IGIENE</t>
  </si>
  <si>
    <t>APPROCCI ASSISTENZIALI E METODI NEI CONTESTI SANITARIO, SOCIO-SANITARIO E SOCIALE</t>
  </si>
  <si>
    <t>IGIENE, SICUREZZA E COMFORT AMBIENTALE</t>
  </si>
  <si>
    <t>SALUTE E SICUREZZA SUL LAVORO</t>
  </si>
  <si>
    <t>PRINCIPI E METODI ASSISTENZIALI RIVOLTI AI BISOGNI DI BASE DELLA PERSONA</t>
  </si>
  <si>
    <t>INFORMATICA</t>
  </si>
  <si>
    <t>MEDIA PONDERATA DISCIPLINE</t>
  </si>
  <si>
    <t>sez 2: VALUTAZIONI TIROCINI</t>
  </si>
  <si>
    <t>VAL</t>
  </si>
  <si>
    <t>TIROCINIO RESIDENZA</t>
  </si>
  <si>
    <t>TIROCINO DEGENZA</t>
  </si>
  <si>
    <t>TIROCINIO SERVIZIO DIURNO</t>
  </si>
  <si>
    <t>TIROCINIO DOMICILIO</t>
  </si>
  <si>
    <t>MEDIA PONDERATA TIROCINI</t>
  </si>
  <si>
    <t>AMMISSIONE ESAME DI QUALIFICA</t>
  </si>
  <si>
    <t>PUNTI DISCIPLINE</t>
  </si>
  <si>
    <t>PUNTI ESPERIENZA DI TIROCINIO</t>
  </si>
  <si>
    <t>VOTO DI AMMISSIONE ESAME DI QUALIFICA</t>
  </si>
  <si>
    <t>/20</t>
  </si>
  <si>
    <t>sez 3: ESAME DI QUALIFICA</t>
  </si>
  <si>
    <t>3_1 PROVA TEORICA</t>
  </si>
  <si>
    <t>QUESITI CORRETTI:</t>
  </si>
  <si>
    <t>/40</t>
  </si>
  <si>
    <t>QUESITI ERRATI:</t>
  </si>
  <si>
    <t>VOTO PROVA TEORICA</t>
  </si>
  <si>
    <t>3_2 PROVA PRATICA</t>
  </si>
  <si>
    <t>GRIGLIA DI VALUTAZIONE PROVA PRATICA</t>
  </si>
  <si>
    <t>VARIABILI</t>
  </si>
  <si>
    <t>TOTALE</t>
  </si>
  <si>
    <t>QUESITI</t>
  </si>
  <si>
    <t>CORRETTEZZA DELLE RISPOSTE</t>
  </si>
  <si>
    <t>COMPLETEZZA DELLE RISPOSTE</t>
  </si>
  <si>
    <t>UTILIZZO LINGUAGGIO SPECIFICO</t>
  </si>
  <si>
    <t>PROCEDURA</t>
  </si>
  <si>
    <t>COMPLETEZZA E ORGANIZZAZIONE DEL MATERIALE</t>
  </si>
  <si>
    <t>SEQUENZA DELLE AZIONI</t>
  </si>
  <si>
    <t>PADRONANZA DEI GESTI</t>
  </si>
  <si>
    <t>RISPETTO DELLE NORME IGIENICHE E DI SICUREZZA</t>
  </si>
  <si>
    <t>VOTO PROVA PRATICA</t>
  </si>
  <si>
    <t>VALUTAZIONE COMPLESSIVA</t>
  </si>
  <si>
    <t>PUNTEGGIO DI AMMISSIONE</t>
  </si>
  <si>
    <t>PUNTEGGIO PROVA TEORICA</t>
  </si>
  <si>
    <t>PUNTEGGIO PROVA PRATICA</t>
  </si>
  <si>
    <t>TOTALE PUNTEGGIO</t>
  </si>
  <si>
    <t>NOTE DELLA COMMISSIONE:</t>
  </si>
  <si>
    <t>La commissione d'esame:</t>
  </si>
  <si>
    <t>Cognome e Nome</t>
  </si>
  <si>
    <t>Firme commissione</t>
  </si>
  <si>
    <t>1)</t>
  </si>
  <si>
    <t>2)</t>
  </si>
  <si>
    <t>3)</t>
  </si>
  <si>
    <t>4)</t>
  </si>
  <si>
    <t>5)</t>
  </si>
  <si>
    <t>6)</t>
  </si>
  <si>
    <t>PARZIALE</t>
  </si>
  <si>
    <t>COMPILARE I DATI RIGUARDANTI DATA, COGNOME E NOME DEL/DELLA CANDIDATO/A</t>
  </si>
  <si>
    <t>N.B.: IL SISTEMA GENERA AUTOMATICAMENTE LA MEDIA PONDERATA DEL PERCORSO TEORICO</t>
  </si>
  <si>
    <t>N.B.: IL SISTEMA GENERA AUTOMATICAMENTE LA MEDIA PONDERATA DEL PERCORSO DI TIROCINIO</t>
  </si>
  <si>
    <r>
      <t>QUALORA IL/LA CANDIDATO/A TOTALIZZI IL PUNTEGGIO DI</t>
    </r>
    <r>
      <rPr>
        <b/>
        <sz val="11"/>
        <color theme="1"/>
        <rFont val="Calibri"/>
        <family val="2"/>
        <scheme val="minor"/>
      </rPr>
      <t xml:space="preserve"> 22 LA COMMISSIONE HA FACOLTA' DI ASSEGNARE 2</t>
    </r>
    <r>
      <rPr>
        <sz val="11"/>
        <color theme="1"/>
        <rFont val="Calibri"/>
        <family val="2"/>
        <scheme val="minor"/>
      </rPr>
      <t xml:space="preserve"> PUNTI PER RAGGIUNGERE LA VALUTAZIONE DI SUFFICIENZA</t>
    </r>
  </si>
  <si>
    <r>
      <t>QUALORA IL/LA CANDIDATO/A TOTALIZZI IL PUNTEGGIO DI</t>
    </r>
    <r>
      <rPr>
        <b/>
        <sz val="11"/>
        <color theme="1"/>
        <rFont val="Calibri"/>
        <family val="2"/>
        <scheme val="minor"/>
      </rPr>
      <t xml:space="preserve"> 23 LA COMMISSIONE HA FACOLTA' DI ASSEGNARE 1</t>
    </r>
    <r>
      <rPr>
        <sz val="11"/>
        <color theme="1"/>
        <rFont val="Calibri"/>
        <family val="2"/>
        <scheme val="minor"/>
      </rPr>
      <t xml:space="preserve"> PUNTO PER RAGGIUNGERE LA VALUTAZIONE DI SUFFICIENZA</t>
    </r>
  </si>
  <si>
    <r>
      <t xml:space="preserve">DEVONO ESSERE COMPILATE SOLTANTO LE CELLE COLORATE IN </t>
    </r>
    <r>
      <rPr>
        <u/>
        <sz val="11"/>
        <color theme="1"/>
        <rFont val="Calibri"/>
        <family val="2"/>
        <scheme val="minor"/>
      </rPr>
      <t>AZZURRO</t>
    </r>
  </si>
  <si>
    <t>NELLA SEZIONE 1 DEVONO ESSERE RIPORTATE LE VALUTAZIONI DELLE DISCIPLINE DEL PERCORSO TEORICO</t>
  </si>
  <si>
    <t>NELLA SEZIONE 2 DEVONO ESSERE RIPORTATE LE ORE EFFETTIVE E LA VALUTAZIONE DI OGNI TIROCINIO DEL CORSISTA</t>
  </si>
  <si>
    <r>
      <t xml:space="preserve">DEVONO ESSERE IMMESSI SOLTANTO I VALORI CONSENTITI DALL'ELENCO A DISCESA PER OGNI SINGOLA CELLA </t>
    </r>
    <r>
      <rPr>
        <u/>
        <sz val="11"/>
        <color theme="1"/>
        <rFont val="Calibri"/>
        <family val="2"/>
        <scheme val="minor"/>
      </rPr>
      <t>AZZURRA</t>
    </r>
  </si>
  <si>
    <t>QUALORA LA COMMISSIONE DECIDA DI UTILIZZARE O NON UTILIZZARE I PUNTI FACOLTATIVI DEVE ESSERE RIPORTATA LA MOTIVAZIONE NEL CAMPO "NOTE"</t>
  </si>
  <si>
    <t>SCHEDA 3</t>
  </si>
  <si>
    <t>ALLIEVA/O</t>
  </si>
  <si>
    <t>ORGANISMO DI FORMAZIONE</t>
  </si>
  <si>
    <t>CODICE CORSO</t>
  </si>
  <si>
    <t>Il Presidente della Commissione</t>
  </si>
  <si>
    <t>Il Coordinatore del Corso</t>
  </si>
  <si>
    <t>Firma Allieva/o</t>
  </si>
  <si>
    <t>SCALA 0-5</t>
  </si>
  <si>
    <t>SCALA 0-10</t>
  </si>
  <si>
    <t>VALUTAZIONE PERCORSO ED ESAME DI QUALIFICA ALLIEVA/O  DGR N. 1253 DEL 14/09/2021</t>
  </si>
  <si>
    <t>DALLA SCHEDA MATRICE CREARE UNA COPIA DELLA SCHEDA DI VALUTAZIONE PER OGNI CORSISTA MEDIANTE IL COMANDO "SPOSTA O COPIA" (CLICK DESTRO SUL FOGLIO DI LAVORO)</t>
  </si>
  <si>
    <r>
      <t xml:space="preserve">DEVONO ESSERE RIPORTATE COMPILATE SOLTANTO LE CELLE COLORATE IN </t>
    </r>
    <r>
      <rPr>
        <u/>
        <sz val="11"/>
        <color theme="1"/>
        <rFont val="Calibri"/>
        <family val="2"/>
        <scheme val="minor"/>
      </rPr>
      <t>AZZURRO</t>
    </r>
  </si>
  <si>
    <t>SEZIONE 1 - VALUTAZIONE DISCIPLINE</t>
  </si>
  <si>
    <t>SEZIONE 2 - VALUTAZIONE TIROCINI</t>
  </si>
  <si>
    <t>SEZIONE 3_1 - ESAME DI QUAIFICA: PROVA TEORICA</t>
  </si>
  <si>
    <t>SEZIONE 3_2 - ESAME DI QUALIFICA: PROVA PRATICA</t>
  </si>
  <si>
    <r>
      <rPr>
        <b/>
        <sz val="14"/>
        <color theme="1"/>
        <rFont val="Calibri"/>
        <family val="2"/>
        <scheme val="minor"/>
      </rPr>
      <t xml:space="preserve"> ISTRUZIONI PER LA COMPILAZIONE DELLA SCHEDA DI VALUTAZIONE </t>
    </r>
    <r>
      <rPr>
        <b/>
        <sz val="12"/>
        <color theme="1"/>
        <rFont val="Calibri"/>
        <family val="2"/>
        <scheme val="minor"/>
      </rPr>
      <t xml:space="preserve">                               </t>
    </r>
  </si>
  <si>
    <t>0-3</t>
  </si>
  <si>
    <t>VOTO</t>
  </si>
  <si>
    <t>PRODOTTO</t>
  </si>
  <si>
    <t>R</t>
  </si>
  <si>
    <t>Allegato B al decreto n.   1130                del 29/09/2022</t>
  </si>
  <si>
    <t>Allegato B al decreto n.  1130                 del 29/09/2022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</si>
</sst>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0" xfId="0" applyFont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4" borderId="4" xfId="0" applyFill="1" applyBorder="1"/>
    <xf numFmtId="0" fontId="0" fillId="4" borderId="0" xfId="0" applyFill="1"/>
    <xf numFmtId="0" fontId="0" fillId="4" borderId="5" xfId="0" applyFill="1" applyBorder="1"/>
    <xf numFmtId="0" fontId="5" fillId="0" borderId="0" xfId="0" applyFont="1"/>
    <xf numFmtId="0" fontId="0" fillId="6" borderId="31" xfId="0" applyFill="1" applyBorder="1" applyAlignment="1" applyProtection="1">
      <alignment horizontal="right"/>
      <protection locked="0"/>
    </xf>
    <xf numFmtId="0" fontId="0" fillId="3" borderId="25" xfId="0" applyFill="1" applyBorder="1"/>
    <xf numFmtId="0" fontId="0" fillId="0" borderId="32" xfId="0" applyBorder="1"/>
    <xf numFmtId="0" fontId="0" fillId="6" borderId="33" xfId="0" applyFill="1" applyBorder="1" applyAlignment="1" applyProtection="1">
      <alignment horizontal="right"/>
      <protection locked="0"/>
    </xf>
    <xf numFmtId="0" fontId="0" fillId="3" borderId="33" xfId="0" applyFill="1" applyBorder="1"/>
    <xf numFmtId="0" fontId="0" fillId="0" borderId="29" xfId="0" applyBorder="1"/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34" xfId="0" applyFont="1" applyBorder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8" xfId="0" applyFont="1" applyBorder="1" applyAlignment="1">
      <alignment horizontal="right" vertical="center"/>
    </xf>
    <xf numFmtId="0" fontId="0" fillId="0" borderId="0" xfId="0" applyAlignment="1">
      <alignment vertical="top"/>
    </xf>
    <xf numFmtId="0" fontId="12" fillId="0" borderId="0" xfId="0" applyFont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1" fillId="8" borderId="1" xfId="0" applyFont="1" applyFill="1" applyBorder="1"/>
    <xf numFmtId="0" fontId="15" fillId="0" borderId="0" xfId="0" applyFont="1"/>
    <xf numFmtId="0" fontId="0" fillId="0" borderId="0" xfId="0" applyAlignment="1">
      <alignment horizontal="left"/>
    </xf>
    <xf numFmtId="0" fontId="3" fillId="4" borderId="77" xfId="0" applyFont="1" applyFill="1" applyBorder="1" applyAlignment="1">
      <alignment horizontal="center" vertical="center"/>
    </xf>
    <xf numFmtId="0" fontId="3" fillId="4" borderId="7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/>
    <xf numFmtId="1" fontId="0" fillId="9" borderId="0" xfId="0" applyNumberFormat="1" applyFill="1"/>
    <xf numFmtId="1" fontId="0" fillId="7" borderId="0" xfId="0" applyNumberFormat="1" applyFill="1"/>
    <xf numFmtId="0" fontId="0" fillId="6" borderId="0" xfId="0" applyFill="1"/>
    <xf numFmtId="164" fontId="0" fillId="0" borderId="0" xfId="0" applyNumberFormat="1"/>
    <xf numFmtId="1" fontId="0" fillId="0" borderId="0" xfId="0" applyNumberFormat="1"/>
    <xf numFmtId="0" fontId="1" fillId="0" borderId="38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/>
    </xf>
    <xf numFmtId="0" fontId="0" fillId="0" borderId="38" xfId="0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6" borderId="6" xfId="0" applyFill="1" applyBorder="1" applyAlignment="1" applyProtection="1">
      <alignment horizontal="left" vertical="center"/>
      <protection locked="0"/>
    </xf>
    <xf numFmtId="0" fontId="0" fillId="6" borderId="46" xfId="0" applyFill="1" applyBorder="1" applyAlignment="1" applyProtection="1">
      <alignment horizontal="left" vertical="center"/>
      <protection locked="0"/>
    </xf>
    <xf numFmtId="0" fontId="0" fillId="7" borderId="61" xfId="0" applyFill="1" applyBorder="1" applyAlignment="1">
      <alignment horizontal="left" vertical="center"/>
    </xf>
    <xf numFmtId="0" fontId="0" fillId="7" borderId="62" xfId="0" applyFill="1" applyBorder="1" applyAlignment="1">
      <alignment horizontal="left" vertical="center"/>
    </xf>
    <xf numFmtId="0" fontId="0" fillId="7" borderId="28" xfId="0" applyFill="1" applyBorder="1" applyAlignment="1">
      <alignment horizontal="left" vertical="center"/>
    </xf>
    <xf numFmtId="0" fontId="0" fillId="7" borderId="29" xfId="0" applyFill="1" applyBorder="1" applyAlignment="1">
      <alignment horizontal="left" vertical="center"/>
    </xf>
    <xf numFmtId="0" fontId="0" fillId="0" borderId="5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1" fillId="6" borderId="54" xfId="0" applyFont="1" applyFill="1" applyBorder="1" applyAlignment="1" applyProtection="1">
      <alignment horizontal="center" vertical="center"/>
      <protection locked="0"/>
    </xf>
    <xf numFmtId="0" fontId="11" fillId="6" borderId="9" xfId="0" applyFont="1" applyFill="1" applyBorder="1" applyAlignment="1" applyProtection="1">
      <alignment horizontal="center" vertical="center"/>
      <protection locked="0"/>
    </xf>
    <xf numFmtId="0" fontId="11" fillId="6" borderId="55" xfId="0" applyFont="1" applyFill="1" applyBorder="1" applyAlignment="1" applyProtection="1">
      <alignment horizontal="center" vertical="center"/>
      <protection locked="0"/>
    </xf>
    <xf numFmtId="0" fontId="6" fillId="3" borderId="59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12" fillId="8" borderId="71" xfId="0" applyFont="1" applyFill="1" applyBorder="1" applyAlignment="1">
      <alignment horizontal="left" vertical="center"/>
    </xf>
    <xf numFmtId="0" fontId="12" fillId="8" borderId="72" xfId="0" applyFont="1" applyFill="1" applyBorder="1" applyAlignment="1">
      <alignment horizontal="left" vertical="center"/>
    </xf>
    <xf numFmtId="0" fontId="12" fillId="8" borderId="73" xfId="0" applyFont="1" applyFill="1" applyBorder="1" applyAlignment="1">
      <alignment horizontal="left" vertical="center"/>
    </xf>
    <xf numFmtId="1" fontId="12" fillId="8" borderId="74" xfId="0" applyNumberFormat="1" applyFont="1" applyFill="1" applyBorder="1" applyAlignment="1">
      <alignment horizontal="center" vertical="center"/>
    </xf>
    <xf numFmtId="1" fontId="12" fillId="8" borderId="72" xfId="0" applyNumberFormat="1" applyFont="1" applyFill="1" applyBorder="1" applyAlignment="1">
      <alignment horizontal="center" vertical="center"/>
    </xf>
    <xf numFmtId="1" fontId="12" fillId="8" borderId="75" xfId="0" applyNumberFormat="1" applyFont="1" applyFill="1" applyBorder="1" applyAlignment="1">
      <alignment horizontal="center" vertical="center"/>
    </xf>
    <xf numFmtId="0" fontId="12" fillId="7" borderId="64" xfId="0" applyFont="1" applyFill="1" applyBorder="1" applyAlignment="1">
      <alignment horizontal="left" vertical="center"/>
    </xf>
    <xf numFmtId="0" fontId="12" fillId="7" borderId="65" xfId="0" applyFont="1" applyFill="1" applyBorder="1" applyAlignment="1">
      <alignment horizontal="left" vertical="center"/>
    </xf>
    <xf numFmtId="0" fontId="12" fillId="7" borderId="66" xfId="0" applyFont="1" applyFill="1" applyBorder="1" applyAlignment="1">
      <alignment horizontal="left" vertical="center"/>
    </xf>
    <xf numFmtId="0" fontId="12" fillId="7" borderId="23" xfId="0" applyFont="1" applyFill="1" applyBorder="1" applyAlignment="1">
      <alignment horizontal="left" vertical="center"/>
    </xf>
    <xf numFmtId="0" fontId="12" fillId="7" borderId="24" xfId="0" applyFont="1" applyFill="1" applyBorder="1" applyAlignment="1">
      <alignment horizontal="left" vertical="center"/>
    </xf>
    <xf numFmtId="0" fontId="12" fillId="7" borderId="69" xfId="0" applyFont="1" applyFill="1" applyBorder="1" applyAlignment="1">
      <alignment horizontal="left" vertical="center"/>
    </xf>
    <xf numFmtId="1" fontId="12" fillId="7" borderId="67" xfId="0" applyNumberFormat="1" applyFont="1" applyFill="1" applyBorder="1" applyAlignment="1">
      <alignment horizontal="center" vertical="center"/>
    </xf>
    <xf numFmtId="1" fontId="12" fillId="7" borderId="65" xfId="0" applyNumberFormat="1" applyFont="1" applyFill="1" applyBorder="1" applyAlignment="1">
      <alignment horizontal="center" vertical="center"/>
    </xf>
    <xf numFmtId="1" fontId="12" fillId="7" borderId="68" xfId="0" applyNumberFormat="1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right"/>
    </xf>
    <xf numFmtId="1" fontId="1" fillId="7" borderId="29" xfId="0" applyNumberFormat="1" applyFont="1" applyFill="1" applyBorder="1" applyAlignment="1">
      <alignment horizontal="right"/>
    </xf>
    <xf numFmtId="164" fontId="1" fillId="7" borderId="29" xfId="0" applyNumberFormat="1" applyFont="1" applyFill="1" applyBorder="1" applyAlignment="1">
      <alignment horizontal="center"/>
    </xf>
    <xf numFmtId="164" fontId="1" fillId="7" borderId="30" xfId="0" applyNumberFormat="1" applyFont="1" applyFill="1" applyBorder="1" applyAlignment="1">
      <alignment horizontal="center"/>
    </xf>
    <xf numFmtId="164" fontId="1" fillId="7" borderId="20" xfId="0" applyNumberFormat="1" applyFont="1" applyFill="1" applyBorder="1" applyAlignment="1">
      <alignment horizontal="center"/>
    </xf>
    <xf numFmtId="164" fontId="1" fillId="7" borderId="22" xfId="0" applyNumberFormat="1" applyFont="1" applyFill="1" applyBorder="1" applyAlignment="1">
      <alignment horizontal="center"/>
    </xf>
    <xf numFmtId="0" fontId="12" fillId="7" borderId="70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 textRotation="90"/>
    </xf>
    <xf numFmtId="0" fontId="1" fillId="0" borderId="41" xfId="0" applyFont="1" applyBorder="1" applyAlignment="1">
      <alignment horizontal="center" vertical="center" textRotation="90"/>
    </xf>
    <xf numFmtId="0" fontId="1" fillId="0" borderId="48" xfId="0" applyFont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right"/>
    </xf>
    <xf numFmtId="0" fontId="1" fillId="8" borderId="2" xfId="0" applyFont="1" applyFill="1" applyBorder="1" applyAlignment="1">
      <alignment horizontal="right"/>
    </xf>
    <xf numFmtId="0" fontId="1" fillId="8" borderId="3" xfId="0" applyFont="1" applyFill="1" applyBorder="1" applyAlignment="1">
      <alignment horizontal="right"/>
    </xf>
    <xf numFmtId="0" fontId="1" fillId="8" borderId="2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11" fillId="6" borderId="45" xfId="0" applyFont="1" applyFill="1" applyBorder="1" applyAlignment="1" applyProtection="1">
      <alignment horizontal="center" vertical="center"/>
      <protection locked="0"/>
    </xf>
    <xf numFmtId="0" fontId="11" fillId="6" borderId="46" xfId="0" applyFont="1" applyFill="1" applyBorder="1" applyAlignment="1" applyProtection="1">
      <alignment horizontal="center" vertical="center"/>
      <protection locked="0"/>
    </xf>
    <xf numFmtId="0" fontId="11" fillId="6" borderId="47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4" fontId="0" fillId="6" borderId="6" xfId="0" applyNumberFormat="1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46" xfId="0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164" fontId="1" fillId="7" borderId="2" xfId="0" applyNumberFormat="1" applyFont="1" applyFill="1" applyBorder="1" applyAlignment="1">
      <alignment horizontal="right"/>
    </xf>
    <xf numFmtId="164" fontId="1" fillId="7" borderId="2" xfId="0" applyNumberFormat="1" applyFont="1" applyFill="1" applyBorder="1" applyAlignment="1">
      <alignment horizontal="center"/>
    </xf>
    <xf numFmtId="164" fontId="1" fillId="7" borderId="3" xfId="0" applyNumberFormat="1" applyFont="1" applyFill="1" applyBorder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/>
      <protection locked="0"/>
    </xf>
    <xf numFmtId="0" fontId="2" fillId="6" borderId="26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6" borderId="4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1" fontId="1" fillId="8" borderId="2" xfId="0" applyNumberFormat="1" applyFont="1" applyFill="1" applyBorder="1" applyAlignment="1">
      <alignment horizontal="left"/>
    </xf>
    <xf numFmtId="1" fontId="1" fillId="8" borderId="3" xfId="0" applyNumberFormat="1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6" borderId="23" xfId="0" applyFont="1" applyFill="1" applyBorder="1" applyAlignment="1" applyProtection="1">
      <alignment horizontal="center" vertical="center"/>
      <protection locked="0"/>
    </xf>
    <xf numFmtId="0" fontId="5" fillId="6" borderId="24" xfId="0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/>
    </xf>
    <xf numFmtId="1" fontId="1" fillId="8" borderId="2" xfId="0" applyNumberFormat="1" applyFont="1" applyFill="1" applyBorder="1" applyAlignment="1">
      <alignment horizontal="right"/>
    </xf>
    <xf numFmtId="0" fontId="4" fillId="5" borderId="52" xfId="0" applyFont="1" applyFill="1" applyBorder="1" applyAlignment="1">
      <alignment vertical="center" wrapText="1"/>
    </xf>
    <xf numFmtId="0" fontId="0" fillId="0" borderId="3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11" fillId="6" borderId="39" xfId="0" applyFont="1" applyFill="1" applyBorder="1" applyAlignment="1" applyProtection="1">
      <alignment horizontal="center" vertical="center"/>
      <protection locked="0"/>
    </xf>
    <xf numFmtId="0" fontId="11" fillId="6" borderId="7" xfId="0" applyFont="1" applyFill="1" applyBorder="1" applyAlignment="1" applyProtection="1">
      <alignment horizontal="center" vertical="center"/>
      <protection locked="0"/>
    </xf>
    <xf numFmtId="0" fontId="11" fillId="6" borderId="76" xfId="0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6" borderId="28" xfId="0" applyFont="1" applyFill="1" applyBorder="1" applyAlignment="1" applyProtection="1">
      <alignment horizontal="center" vertical="center"/>
      <protection locked="0"/>
    </xf>
    <xf numFmtId="0" fontId="5" fillId="6" borderId="29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8" borderId="1" xfId="0" applyFont="1" applyFill="1" applyBorder="1" applyAlignment="1">
      <alignment horizontal="left"/>
    </xf>
    <xf numFmtId="0" fontId="7" fillId="8" borderId="2" xfId="0" applyFont="1" applyFill="1" applyBorder="1" applyAlignment="1">
      <alignment horizontal="left"/>
    </xf>
    <xf numFmtId="0" fontId="7" fillId="8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11" fillId="6" borderId="56" xfId="0" applyFont="1" applyFill="1" applyBorder="1" applyAlignment="1" applyProtection="1">
      <alignment horizontal="center" vertical="center"/>
      <protection locked="0"/>
    </xf>
    <xf numFmtId="0" fontId="11" fillId="6" borderId="57" xfId="0" applyFont="1" applyFill="1" applyBorder="1" applyAlignment="1" applyProtection="1">
      <alignment horizontal="center" vertical="center"/>
      <protection locked="0"/>
    </xf>
    <xf numFmtId="0" fontId="11" fillId="6" borderId="58" xfId="0" applyFont="1" applyFill="1" applyBorder="1" applyAlignment="1" applyProtection="1">
      <alignment horizontal="center" vertical="center"/>
      <protection locked="0"/>
    </xf>
    <xf numFmtId="0" fontId="4" fillId="5" borderId="51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5" fillId="0" borderId="61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5" fillId="5" borderId="23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5" borderId="27" xfId="0" applyFont="1" applyFill="1" applyBorder="1" applyAlignment="1">
      <alignment horizontal="left" vertical="center" wrapText="1"/>
    </xf>
    <xf numFmtId="0" fontId="5" fillId="5" borderId="28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 vertical="center" wrapText="1"/>
    </xf>
    <xf numFmtId="0" fontId="5" fillId="5" borderId="30" xfId="0" applyFont="1" applyFill="1" applyBorder="1" applyAlignment="1">
      <alignment horizontal="left" vertical="center" wrapText="1"/>
    </xf>
    <xf numFmtId="0" fontId="5" fillId="5" borderId="53" xfId="0" applyFont="1" applyFill="1" applyBorder="1" applyAlignment="1">
      <alignment vertical="center" wrapText="1"/>
    </xf>
    <xf numFmtId="0" fontId="5" fillId="5" borderId="5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textRotation="90"/>
    </xf>
    <xf numFmtId="0" fontId="6" fillId="7" borderId="39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40" xfId="0" applyFont="1" applyFill="1" applyBorder="1" applyAlignment="1">
      <alignment horizontal="center" vertical="center"/>
    </xf>
    <xf numFmtId="0" fontId="6" fillId="7" borderId="42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12" fillId="7" borderId="44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12" fillId="7" borderId="42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49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12" fillId="7" borderId="39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40" xfId="0" applyFont="1" applyFill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</cellXfs>
  <cellStyles count="1">
    <cellStyle name="Normale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26250</xdr:colOff>
      <xdr:row>1</xdr:row>
      <xdr:rowOff>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067" y="0"/>
          <a:ext cx="2062483" cy="25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85" zoomScaleNormal="85" workbookViewId="0">
      <selection activeCell="B7" sqref="B7:H7"/>
    </sheetView>
  </sheetViews>
  <sheetFormatPr defaultRowHeight="15" x14ac:dyDescent="0.25"/>
  <cols>
    <col min="8" max="8" width="21.28515625" customWidth="1"/>
  </cols>
  <sheetData>
    <row r="1" spans="1:9" s="27" customFormat="1" ht="45" customHeight="1" x14ac:dyDescent="0.25">
      <c r="A1" s="59" t="s">
        <v>103</v>
      </c>
      <c r="B1" s="60"/>
      <c r="C1" s="60"/>
      <c r="D1" s="60"/>
      <c r="E1" s="60"/>
      <c r="F1" s="60"/>
      <c r="G1" s="60"/>
      <c r="H1" s="61"/>
      <c r="I1" s="30"/>
    </row>
    <row r="2" spans="1:9" s="27" customFormat="1" ht="45" customHeight="1" x14ac:dyDescent="0.25">
      <c r="A2" s="29">
        <v>1</v>
      </c>
      <c r="B2" s="62" t="s">
        <v>97</v>
      </c>
      <c r="C2" s="63"/>
      <c r="D2" s="63"/>
      <c r="E2" s="63"/>
      <c r="F2" s="63"/>
      <c r="G2" s="63"/>
      <c r="H2" s="64"/>
    </row>
    <row r="3" spans="1:9" s="27" customFormat="1" ht="45" customHeight="1" x14ac:dyDescent="0.25">
      <c r="A3" s="29">
        <v>2</v>
      </c>
      <c r="B3" s="56" t="s">
        <v>77</v>
      </c>
      <c r="C3" s="56"/>
      <c r="D3" s="56"/>
      <c r="E3" s="56"/>
      <c r="F3" s="56"/>
      <c r="G3" s="56"/>
      <c r="H3" s="56"/>
    </row>
    <row r="4" spans="1:9" s="27" customFormat="1" ht="45" customHeight="1" x14ac:dyDescent="0.25">
      <c r="A4" s="57" t="s">
        <v>99</v>
      </c>
      <c r="B4" s="57"/>
      <c r="C4" s="57"/>
      <c r="D4" s="57"/>
      <c r="E4" s="57"/>
      <c r="F4" s="57"/>
      <c r="G4" s="57"/>
      <c r="H4" s="57"/>
    </row>
    <row r="5" spans="1:9" s="27" customFormat="1" ht="45" customHeight="1" x14ac:dyDescent="0.25">
      <c r="A5" s="29">
        <v>3</v>
      </c>
      <c r="B5" s="55" t="s">
        <v>82</v>
      </c>
      <c r="C5" s="55"/>
      <c r="D5" s="55"/>
      <c r="E5" s="55"/>
      <c r="F5" s="55"/>
      <c r="G5" s="55"/>
      <c r="H5" s="55"/>
    </row>
    <row r="6" spans="1:9" s="27" customFormat="1" ht="45" customHeight="1" x14ac:dyDescent="0.25">
      <c r="A6" s="29">
        <v>4</v>
      </c>
      <c r="B6" s="56" t="s">
        <v>83</v>
      </c>
      <c r="C6" s="56"/>
      <c r="D6" s="56"/>
      <c r="E6" s="56"/>
      <c r="F6" s="56"/>
      <c r="G6" s="56"/>
      <c r="H6" s="56"/>
    </row>
    <row r="7" spans="1:9" s="27" customFormat="1" ht="45" customHeight="1" x14ac:dyDescent="0.25">
      <c r="A7" s="28"/>
      <c r="B7" s="58" t="s">
        <v>78</v>
      </c>
      <c r="C7" s="58"/>
      <c r="D7" s="58"/>
      <c r="E7" s="58"/>
      <c r="F7" s="58"/>
      <c r="G7" s="58"/>
      <c r="H7" s="58"/>
    </row>
    <row r="8" spans="1:9" s="27" customFormat="1" ht="45" customHeight="1" x14ac:dyDescent="0.25">
      <c r="A8" s="57" t="s">
        <v>100</v>
      </c>
      <c r="B8" s="57"/>
      <c r="C8" s="57"/>
      <c r="D8" s="57"/>
      <c r="E8" s="57"/>
      <c r="F8" s="57"/>
      <c r="G8" s="57"/>
      <c r="H8" s="57"/>
    </row>
    <row r="9" spans="1:9" s="27" customFormat="1" ht="45" customHeight="1" x14ac:dyDescent="0.25">
      <c r="A9" s="29">
        <v>5</v>
      </c>
      <c r="B9" s="55" t="s">
        <v>82</v>
      </c>
      <c r="C9" s="55"/>
      <c r="D9" s="55"/>
      <c r="E9" s="55"/>
      <c r="F9" s="55"/>
      <c r="G9" s="55"/>
      <c r="H9" s="55"/>
    </row>
    <row r="10" spans="1:9" s="27" customFormat="1" ht="45" customHeight="1" x14ac:dyDescent="0.25">
      <c r="A10" s="29">
        <v>6</v>
      </c>
      <c r="B10" s="56" t="s">
        <v>84</v>
      </c>
      <c r="C10" s="56"/>
      <c r="D10" s="56"/>
      <c r="E10" s="56"/>
      <c r="F10" s="56"/>
      <c r="G10" s="56"/>
      <c r="H10" s="56"/>
    </row>
    <row r="11" spans="1:9" s="27" customFormat="1" ht="45" customHeight="1" x14ac:dyDescent="0.25">
      <c r="A11" s="28"/>
      <c r="B11" s="58" t="s">
        <v>79</v>
      </c>
      <c r="C11" s="54"/>
      <c r="D11" s="54"/>
      <c r="E11" s="54"/>
      <c r="F11" s="54"/>
      <c r="G11" s="54"/>
      <c r="H11" s="54"/>
    </row>
    <row r="12" spans="1:9" s="27" customFormat="1" ht="45" customHeight="1" x14ac:dyDescent="0.25">
      <c r="A12" s="57" t="s">
        <v>101</v>
      </c>
      <c r="B12" s="57"/>
      <c r="C12" s="57"/>
      <c r="D12" s="57"/>
      <c r="E12" s="57"/>
      <c r="F12" s="57"/>
      <c r="G12" s="57"/>
      <c r="H12" s="57"/>
    </row>
    <row r="13" spans="1:9" s="27" customFormat="1" ht="45" customHeight="1" x14ac:dyDescent="0.25">
      <c r="A13" s="29">
        <v>7</v>
      </c>
      <c r="B13" s="55" t="s">
        <v>98</v>
      </c>
      <c r="C13" s="55"/>
      <c r="D13" s="55"/>
      <c r="E13" s="55"/>
      <c r="F13" s="55"/>
      <c r="G13" s="55"/>
      <c r="H13" s="55"/>
    </row>
    <row r="14" spans="1:9" s="27" customFormat="1" ht="45" customHeight="1" x14ac:dyDescent="0.25">
      <c r="A14" s="57" t="s">
        <v>102</v>
      </c>
      <c r="B14" s="57"/>
      <c r="C14" s="57"/>
      <c r="D14" s="57"/>
      <c r="E14" s="57"/>
      <c r="F14" s="57"/>
      <c r="G14" s="57"/>
      <c r="H14" s="57"/>
    </row>
    <row r="15" spans="1:9" s="27" customFormat="1" ht="45" customHeight="1" x14ac:dyDescent="0.25">
      <c r="A15" s="29">
        <v>8</v>
      </c>
      <c r="B15" s="55" t="s">
        <v>82</v>
      </c>
      <c r="C15" s="55"/>
      <c r="D15" s="55"/>
      <c r="E15" s="55"/>
      <c r="F15" s="55"/>
      <c r="G15" s="55"/>
      <c r="H15" s="55"/>
    </row>
    <row r="16" spans="1:9" s="27" customFormat="1" ht="45" customHeight="1" x14ac:dyDescent="0.25">
      <c r="A16" s="29">
        <v>9</v>
      </c>
      <c r="B16" s="56" t="s">
        <v>85</v>
      </c>
      <c r="C16" s="56"/>
      <c r="D16" s="56"/>
      <c r="E16" s="56"/>
      <c r="F16" s="56"/>
      <c r="G16" s="56"/>
      <c r="H16" s="56"/>
    </row>
    <row r="17" spans="1:8" s="27" customFormat="1" ht="45" customHeight="1" x14ac:dyDescent="0.25">
      <c r="A17" s="29">
        <v>10</v>
      </c>
      <c r="B17" s="56" t="s">
        <v>81</v>
      </c>
      <c r="C17" s="56"/>
      <c r="D17" s="56"/>
      <c r="E17" s="56"/>
      <c r="F17" s="56"/>
      <c r="G17" s="56"/>
      <c r="H17" s="56"/>
    </row>
    <row r="18" spans="1:8" s="27" customFormat="1" ht="45" customHeight="1" x14ac:dyDescent="0.25">
      <c r="A18" s="29">
        <v>11</v>
      </c>
      <c r="B18" s="56" t="s">
        <v>80</v>
      </c>
      <c r="C18" s="56"/>
      <c r="D18" s="56"/>
      <c r="E18" s="56"/>
      <c r="F18" s="56"/>
      <c r="G18" s="56"/>
      <c r="H18" s="56"/>
    </row>
    <row r="19" spans="1:8" s="27" customFormat="1" ht="45" customHeight="1" x14ac:dyDescent="0.25">
      <c r="A19" s="29">
        <v>12</v>
      </c>
      <c r="B19" s="54" t="s">
        <v>86</v>
      </c>
      <c r="C19" s="54"/>
      <c r="D19" s="54"/>
      <c r="E19" s="54"/>
      <c r="F19" s="54"/>
      <c r="G19" s="54"/>
      <c r="H19" s="54"/>
    </row>
  </sheetData>
  <sheetProtection selectLockedCells="1" selectUnlockedCells="1"/>
  <mergeCells count="19">
    <mergeCell ref="B7:H7"/>
    <mergeCell ref="A4:H4"/>
    <mergeCell ref="A1:H1"/>
    <mergeCell ref="B2:H2"/>
    <mergeCell ref="B3:H3"/>
    <mergeCell ref="B5:H5"/>
    <mergeCell ref="B6:H6"/>
    <mergeCell ref="A12:H12"/>
    <mergeCell ref="A14:H14"/>
    <mergeCell ref="B13:H13"/>
    <mergeCell ref="A8:H8"/>
    <mergeCell ref="B9:H9"/>
    <mergeCell ref="B10:H10"/>
    <mergeCell ref="B11:H11"/>
    <mergeCell ref="B19:H19"/>
    <mergeCell ref="B15:H15"/>
    <mergeCell ref="B16:H16"/>
    <mergeCell ref="B17:H17"/>
    <mergeCell ref="B18:H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89"/>
  <sheetViews>
    <sheetView zoomScaleNormal="100" zoomScaleSheetLayoutView="150" workbookViewId="0">
      <selection activeCell="D5" sqref="D5:E5"/>
    </sheetView>
  </sheetViews>
  <sheetFormatPr defaultColWidth="9.140625" defaultRowHeight="15" x14ac:dyDescent="0.25"/>
  <cols>
    <col min="1" max="1" width="3.28515625" customWidth="1"/>
    <col min="3" max="3" width="9.85546875" customWidth="1"/>
    <col min="4" max="4" width="10.140625" customWidth="1"/>
    <col min="6" max="6" width="3.5703125" bestFit="1" customWidth="1"/>
    <col min="7" max="7" width="4.42578125" customWidth="1"/>
    <col min="8" max="8" width="3.140625" customWidth="1"/>
    <col min="13" max="14" width="3.85546875" customWidth="1"/>
    <col min="15" max="15" width="6" hidden="1" customWidth="1"/>
    <col min="16" max="16" width="3.140625" hidden="1" customWidth="1"/>
    <col min="17" max="17" width="6.5703125" hidden="1" customWidth="1"/>
    <col min="18" max="18" width="6.140625" hidden="1" customWidth="1"/>
    <col min="19" max="19" width="10.85546875" hidden="1" customWidth="1"/>
    <col min="20" max="20" width="6.5703125" hidden="1" customWidth="1"/>
    <col min="21" max="21" width="6.140625" hidden="1" customWidth="1"/>
    <col min="22" max="22" width="10.85546875" hidden="1" customWidth="1"/>
  </cols>
  <sheetData>
    <row r="1" spans="2:22" ht="20.65" customHeight="1" x14ac:dyDescent="0.25"/>
    <row r="2" spans="2:22" ht="16.5" thickBot="1" x14ac:dyDescent="0.3">
      <c r="B2" s="31" t="s">
        <v>108</v>
      </c>
    </row>
    <row r="3" spans="2:22" ht="15.75" thickBot="1" x14ac:dyDescent="0.3">
      <c r="B3" s="32" t="s">
        <v>87</v>
      </c>
      <c r="C3" s="32" t="s">
        <v>96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</row>
    <row r="4" spans="2:22" ht="10.15" customHeight="1" x14ac:dyDescent="0.25">
      <c r="B4" s="1"/>
      <c r="N4" s="2"/>
    </row>
    <row r="5" spans="2:22" x14ac:dyDescent="0.25">
      <c r="B5" s="1"/>
      <c r="C5" s="4" t="s">
        <v>0</v>
      </c>
      <c r="D5" s="121"/>
      <c r="E5" s="122"/>
      <c r="I5" s="4" t="s">
        <v>88</v>
      </c>
      <c r="J5" s="122"/>
      <c r="K5" s="122"/>
      <c r="L5" s="122"/>
      <c r="M5" s="122"/>
      <c r="N5" s="2"/>
    </row>
    <row r="6" spans="2:22" ht="19.5" customHeight="1" x14ac:dyDescent="0.25">
      <c r="B6" s="1"/>
      <c r="C6" s="4" t="s">
        <v>89</v>
      </c>
      <c r="D6" s="3"/>
      <c r="F6" s="122"/>
      <c r="G6" s="122"/>
      <c r="H6" s="122"/>
      <c r="I6" s="122"/>
      <c r="J6" s="122"/>
      <c r="K6" s="122"/>
      <c r="L6" s="122"/>
      <c r="M6" s="122"/>
      <c r="N6" s="2"/>
    </row>
    <row r="7" spans="2:22" x14ac:dyDescent="0.25">
      <c r="B7" s="1"/>
      <c r="C7" s="4" t="s">
        <v>90</v>
      </c>
      <c r="F7" s="123"/>
      <c r="G7" s="123"/>
      <c r="H7" s="123"/>
      <c r="I7" s="123"/>
      <c r="J7" s="123"/>
      <c r="K7" s="123"/>
      <c r="L7" s="123"/>
      <c r="M7" s="123"/>
      <c r="N7" s="2"/>
    </row>
    <row r="8" spans="2:22" ht="10.15" customHeight="1" thickBot="1" x14ac:dyDescent="0.3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2:22" ht="15.75" thickBot="1" x14ac:dyDescent="0.3">
      <c r="B9" s="145" t="s">
        <v>1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7"/>
    </row>
    <row r="10" spans="2:22" ht="15.75" thickBot="1" x14ac:dyDescent="0.3">
      <c r="B10" s="9"/>
      <c r="C10" s="10"/>
      <c r="D10" s="10"/>
      <c r="E10" s="11"/>
      <c r="F10" s="35" t="s">
        <v>2</v>
      </c>
      <c r="G10" s="36" t="s">
        <v>3</v>
      </c>
      <c r="I10" s="9"/>
      <c r="J10" s="10"/>
      <c r="K10" s="10"/>
      <c r="L10" s="11"/>
      <c r="M10" s="45" t="s">
        <v>2</v>
      </c>
      <c r="N10" s="46" t="s">
        <v>3</v>
      </c>
      <c r="Q10" s="48" t="s">
        <v>2</v>
      </c>
      <c r="R10" s="48" t="s">
        <v>105</v>
      </c>
      <c r="S10" s="48" t="s">
        <v>106</v>
      </c>
      <c r="T10" s="48" t="s">
        <v>2</v>
      </c>
      <c r="U10" s="48" t="s">
        <v>105</v>
      </c>
      <c r="V10" s="48" t="s">
        <v>106</v>
      </c>
    </row>
    <row r="11" spans="2:22" ht="25.5" customHeight="1" x14ac:dyDescent="0.25">
      <c r="B11" s="179" t="s">
        <v>4</v>
      </c>
      <c r="C11" s="179"/>
      <c r="D11" s="179"/>
      <c r="E11" s="179"/>
      <c r="F11" s="37">
        <v>12</v>
      </c>
      <c r="G11" s="38"/>
      <c r="H11" s="12"/>
      <c r="I11" s="179" t="s">
        <v>5</v>
      </c>
      <c r="J11" s="179"/>
      <c r="K11" s="179"/>
      <c r="L11" s="179"/>
      <c r="M11" s="37">
        <v>60</v>
      </c>
      <c r="N11" s="38"/>
      <c r="O11">
        <f>IF(G11&lt;6,1,"")</f>
        <v>1</v>
      </c>
      <c r="P11">
        <f>IF(N11&lt;6,1,"")</f>
        <v>1</v>
      </c>
      <c r="Q11" s="49">
        <f>IF(G11="R","0",F11)</f>
        <v>12</v>
      </c>
      <c r="R11" s="50">
        <f>IF(G11="R","0",G11)</f>
        <v>0</v>
      </c>
      <c r="S11" s="51">
        <f t="shared" ref="S11" si="0">Q11*R11</f>
        <v>0</v>
      </c>
      <c r="T11" s="49">
        <f>IF(N11="R","0",M11)</f>
        <v>60</v>
      </c>
      <c r="U11" s="50">
        <f>IF(N11="R","0",N11)</f>
        <v>0</v>
      </c>
      <c r="V11" s="51">
        <f>T11*U11</f>
        <v>0</v>
      </c>
    </row>
    <row r="12" spans="2:22" ht="25.5" customHeight="1" x14ac:dyDescent="0.25">
      <c r="B12" s="153" t="s">
        <v>6</v>
      </c>
      <c r="C12" s="153"/>
      <c r="D12" s="153"/>
      <c r="E12" s="153"/>
      <c r="F12" s="39">
        <v>15</v>
      </c>
      <c r="G12" s="38"/>
      <c r="H12" s="12"/>
      <c r="I12" s="153" t="s">
        <v>7</v>
      </c>
      <c r="J12" s="153"/>
      <c r="K12" s="153"/>
      <c r="L12" s="153"/>
      <c r="M12" s="39">
        <v>15</v>
      </c>
      <c r="N12" s="38"/>
      <c r="O12">
        <f t="shared" ref="O12:O22" si="1">IF(G12&lt;6,1,"")</f>
        <v>1</v>
      </c>
      <c r="P12">
        <f t="shared" ref="P12:P22" si="2">IF(N12&lt;6,1,"")</f>
        <v>1</v>
      </c>
      <c r="Q12" s="49">
        <f>IF(G12="R","0",F12)</f>
        <v>15</v>
      </c>
      <c r="R12" s="50">
        <f>IF(G12="R","0",G12)</f>
        <v>0</v>
      </c>
      <c r="S12" s="51">
        <f t="shared" ref="S12:S22" si="3">Q12*R12</f>
        <v>0</v>
      </c>
      <c r="T12" s="49">
        <f t="shared" ref="T12:T14" si="4">IF(N12="R","0",M12)</f>
        <v>15</v>
      </c>
      <c r="U12" s="50">
        <f t="shared" ref="U12:U14" si="5">IF(N12="R","0",N12)</f>
        <v>0</v>
      </c>
      <c r="V12" s="51">
        <f t="shared" ref="V12:V21" si="6">T12*U12</f>
        <v>0</v>
      </c>
    </row>
    <row r="13" spans="2:22" ht="25.5" customHeight="1" x14ac:dyDescent="0.25">
      <c r="B13" s="153" t="s">
        <v>8</v>
      </c>
      <c r="C13" s="153"/>
      <c r="D13" s="153"/>
      <c r="E13" s="153"/>
      <c r="F13" s="39">
        <v>18</v>
      </c>
      <c r="G13" s="38"/>
      <c r="H13" s="12"/>
      <c r="I13" s="153" t="s">
        <v>9</v>
      </c>
      <c r="J13" s="153"/>
      <c r="K13" s="153"/>
      <c r="L13" s="153"/>
      <c r="M13" s="39">
        <v>10</v>
      </c>
      <c r="N13" s="38"/>
      <c r="O13">
        <f t="shared" si="1"/>
        <v>1</v>
      </c>
      <c r="P13">
        <f t="shared" si="2"/>
        <v>1</v>
      </c>
      <c r="Q13" s="49">
        <f t="shared" ref="Q13:Q14" si="7">IF(G13="R","0",F13)</f>
        <v>18</v>
      </c>
      <c r="R13" s="50">
        <f t="shared" ref="R13:R14" si="8">IF(G13="R","0",G13)</f>
        <v>0</v>
      </c>
      <c r="S13" s="51">
        <f t="shared" si="3"/>
        <v>0</v>
      </c>
      <c r="T13" s="49">
        <f t="shared" si="4"/>
        <v>10</v>
      </c>
      <c r="U13" s="50">
        <f t="shared" si="5"/>
        <v>0</v>
      </c>
      <c r="V13" s="51">
        <f t="shared" si="6"/>
        <v>0</v>
      </c>
    </row>
    <row r="14" spans="2:22" ht="25.5" customHeight="1" x14ac:dyDescent="0.25">
      <c r="B14" s="153" t="s">
        <v>10</v>
      </c>
      <c r="C14" s="153"/>
      <c r="D14" s="153"/>
      <c r="E14" s="153"/>
      <c r="F14" s="39">
        <v>10</v>
      </c>
      <c r="G14" s="38"/>
      <c r="H14" s="12"/>
      <c r="I14" s="153" t="s">
        <v>11</v>
      </c>
      <c r="J14" s="153"/>
      <c r="K14" s="153"/>
      <c r="L14" s="153"/>
      <c r="M14" s="39">
        <v>20</v>
      </c>
      <c r="N14" s="38"/>
      <c r="O14">
        <f t="shared" si="1"/>
        <v>1</v>
      </c>
      <c r="P14">
        <f t="shared" si="2"/>
        <v>1</v>
      </c>
      <c r="Q14" s="49">
        <f t="shared" si="7"/>
        <v>10</v>
      </c>
      <c r="R14" s="50">
        <f t="shared" si="8"/>
        <v>0</v>
      </c>
      <c r="S14" s="51">
        <f t="shared" si="3"/>
        <v>0</v>
      </c>
      <c r="T14" s="49">
        <f t="shared" si="4"/>
        <v>20</v>
      </c>
      <c r="U14" s="50">
        <f t="shared" si="5"/>
        <v>0</v>
      </c>
      <c r="V14" s="51">
        <f t="shared" si="6"/>
        <v>0</v>
      </c>
    </row>
    <row r="15" spans="2:22" ht="25.5" customHeight="1" x14ac:dyDescent="0.25">
      <c r="B15" s="153" t="s">
        <v>12</v>
      </c>
      <c r="C15" s="153"/>
      <c r="D15" s="153"/>
      <c r="E15" s="153"/>
      <c r="F15" s="39">
        <v>10</v>
      </c>
      <c r="G15" s="38"/>
      <c r="H15" s="12"/>
      <c r="I15" s="153" t="s">
        <v>13</v>
      </c>
      <c r="J15" s="153"/>
      <c r="K15" s="153"/>
      <c r="L15" s="153"/>
      <c r="M15" s="39">
        <v>10</v>
      </c>
      <c r="N15" s="38"/>
      <c r="O15">
        <f t="shared" si="1"/>
        <v>1</v>
      </c>
      <c r="P15">
        <f t="shared" si="2"/>
        <v>1</v>
      </c>
      <c r="Q15" s="49">
        <f t="shared" ref="Q15:Q16" si="9">IF(G15="R","0",F15)</f>
        <v>10</v>
      </c>
      <c r="R15" s="50">
        <f t="shared" ref="R15:R16" si="10">IF(G15="R","0",G15)</f>
        <v>0</v>
      </c>
      <c r="S15" s="51">
        <f t="shared" ref="S15:S16" si="11">Q15*R15</f>
        <v>0</v>
      </c>
      <c r="T15" s="49">
        <f t="shared" ref="T15:T19" si="12">IF(N15="R","0",M15)</f>
        <v>10</v>
      </c>
      <c r="U15" s="50">
        <f t="shared" ref="U15:U19" si="13">IF(N15="R","0",N15)</f>
        <v>0</v>
      </c>
      <c r="V15" s="51">
        <f t="shared" ref="V15:V19" si="14">T15*U15</f>
        <v>0</v>
      </c>
    </row>
    <row r="16" spans="2:22" ht="25.5" customHeight="1" x14ac:dyDescent="0.25">
      <c r="B16" s="153" t="s">
        <v>14</v>
      </c>
      <c r="C16" s="153"/>
      <c r="D16" s="153"/>
      <c r="E16" s="153"/>
      <c r="F16" s="39">
        <v>10</v>
      </c>
      <c r="G16" s="38"/>
      <c r="H16" s="12"/>
      <c r="I16" s="153" t="s">
        <v>15</v>
      </c>
      <c r="J16" s="153"/>
      <c r="K16" s="153"/>
      <c r="L16" s="153"/>
      <c r="M16" s="39">
        <v>25</v>
      </c>
      <c r="N16" s="38"/>
      <c r="O16">
        <f t="shared" si="1"/>
        <v>1</v>
      </c>
      <c r="P16">
        <f t="shared" si="2"/>
        <v>1</v>
      </c>
      <c r="Q16" s="49">
        <f t="shared" si="9"/>
        <v>10</v>
      </c>
      <c r="R16" s="50">
        <f t="shared" si="10"/>
        <v>0</v>
      </c>
      <c r="S16" s="51">
        <f t="shared" si="11"/>
        <v>0</v>
      </c>
      <c r="T16" s="49">
        <f t="shared" si="12"/>
        <v>25</v>
      </c>
      <c r="U16" s="50">
        <f t="shared" si="13"/>
        <v>0</v>
      </c>
      <c r="V16" s="51">
        <f t="shared" si="14"/>
        <v>0</v>
      </c>
    </row>
    <row r="17" spans="2:22" ht="25.5" customHeight="1" x14ac:dyDescent="0.25">
      <c r="B17" s="198" t="s">
        <v>16</v>
      </c>
      <c r="C17" s="198"/>
      <c r="D17" s="198"/>
      <c r="E17" s="198"/>
      <c r="F17" s="39">
        <v>20</v>
      </c>
      <c r="G17" s="38"/>
      <c r="H17" s="12"/>
      <c r="I17" s="153" t="s">
        <v>17</v>
      </c>
      <c r="J17" s="153"/>
      <c r="K17" s="153"/>
      <c r="L17" s="153"/>
      <c r="M17" s="39">
        <v>25</v>
      </c>
      <c r="N17" s="38"/>
      <c r="O17">
        <f t="shared" si="1"/>
        <v>1</v>
      </c>
      <c r="P17">
        <f t="shared" si="2"/>
        <v>1</v>
      </c>
      <c r="Q17" s="49">
        <f t="shared" ref="Q17" si="15">IF(G17="R","0",F17)</f>
        <v>20</v>
      </c>
      <c r="R17" s="50">
        <f t="shared" ref="R17" si="16">IF(G17="R","0",G17)</f>
        <v>0</v>
      </c>
      <c r="S17" s="51">
        <f t="shared" si="3"/>
        <v>0</v>
      </c>
      <c r="T17" s="49">
        <f t="shared" si="12"/>
        <v>25</v>
      </c>
      <c r="U17" s="50">
        <f t="shared" si="13"/>
        <v>0</v>
      </c>
      <c r="V17" s="51">
        <f t="shared" si="14"/>
        <v>0</v>
      </c>
    </row>
    <row r="18" spans="2:22" ht="25.5" customHeight="1" x14ac:dyDescent="0.25">
      <c r="B18" s="153" t="s">
        <v>18</v>
      </c>
      <c r="C18" s="153"/>
      <c r="D18" s="153"/>
      <c r="E18" s="153"/>
      <c r="F18" s="39">
        <v>25</v>
      </c>
      <c r="G18" s="38"/>
      <c r="H18" s="12"/>
      <c r="I18" s="153" t="s">
        <v>19</v>
      </c>
      <c r="J18" s="153"/>
      <c r="K18" s="153"/>
      <c r="L18" s="153"/>
      <c r="M18" s="39">
        <v>15</v>
      </c>
      <c r="N18" s="38"/>
      <c r="O18">
        <f t="shared" si="1"/>
        <v>1</v>
      </c>
      <c r="P18">
        <f t="shared" si="2"/>
        <v>1</v>
      </c>
      <c r="Q18" s="49">
        <f t="shared" ref="Q18:Q19" si="17">IF(G18="R","0",F18)</f>
        <v>25</v>
      </c>
      <c r="R18" s="50">
        <f t="shared" ref="R18:R19" si="18">IF(G18="R","0",G18)</f>
        <v>0</v>
      </c>
      <c r="S18" s="51">
        <f t="shared" ref="S18:S19" si="19">Q18*R18</f>
        <v>0</v>
      </c>
      <c r="T18" s="49">
        <f t="shared" si="12"/>
        <v>15</v>
      </c>
      <c r="U18" s="50">
        <f t="shared" si="13"/>
        <v>0</v>
      </c>
      <c r="V18" s="51">
        <f t="shared" si="14"/>
        <v>0</v>
      </c>
    </row>
    <row r="19" spans="2:22" ht="25.5" customHeight="1" x14ac:dyDescent="0.25">
      <c r="B19" s="153" t="s">
        <v>20</v>
      </c>
      <c r="C19" s="153"/>
      <c r="D19" s="153"/>
      <c r="E19" s="153"/>
      <c r="F19" s="39">
        <v>40</v>
      </c>
      <c r="G19" s="38"/>
      <c r="H19" s="12"/>
      <c r="I19" s="153" t="s">
        <v>21</v>
      </c>
      <c r="J19" s="153"/>
      <c r="K19" s="153"/>
      <c r="L19" s="153"/>
      <c r="M19" s="39">
        <v>20</v>
      </c>
      <c r="N19" s="38"/>
      <c r="O19">
        <f t="shared" si="1"/>
        <v>1</v>
      </c>
      <c r="P19">
        <f t="shared" si="2"/>
        <v>1</v>
      </c>
      <c r="Q19" s="49">
        <f t="shared" si="17"/>
        <v>40</v>
      </c>
      <c r="R19" s="50">
        <f t="shared" si="18"/>
        <v>0</v>
      </c>
      <c r="S19" s="51">
        <f t="shared" si="19"/>
        <v>0</v>
      </c>
      <c r="T19" s="49">
        <f t="shared" si="12"/>
        <v>20</v>
      </c>
      <c r="U19" s="50">
        <f t="shared" si="13"/>
        <v>0</v>
      </c>
      <c r="V19" s="51">
        <f t="shared" si="14"/>
        <v>0</v>
      </c>
    </row>
    <row r="20" spans="2:22" ht="35.25" customHeight="1" x14ac:dyDescent="0.25">
      <c r="B20" s="153" t="s">
        <v>22</v>
      </c>
      <c r="C20" s="153"/>
      <c r="D20" s="153"/>
      <c r="E20" s="153"/>
      <c r="F20" s="39">
        <v>30</v>
      </c>
      <c r="G20" s="38"/>
      <c r="H20" s="12"/>
      <c r="I20" s="153" t="s">
        <v>23</v>
      </c>
      <c r="J20" s="153"/>
      <c r="K20" s="153"/>
      <c r="L20" s="153"/>
      <c r="M20" s="39">
        <v>25</v>
      </c>
      <c r="N20" s="38"/>
      <c r="O20">
        <f t="shared" si="1"/>
        <v>1</v>
      </c>
      <c r="P20">
        <f t="shared" si="2"/>
        <v>1</v>
      </c>
      <c r="Q20" s="49">
        <f t="shared" ref="Q20:Q22" si="20">IF(G20="R","0",F20)</f>
        <v>30</v>
      </c>
      <c r="R20" s="50">
        <f>IF(G20="R","0",G20)</f>
        <v>0</v>
      </c>
      <c r="S20" s="51">
        <f t="shared" si="3"/>
        <v>0</v>
      </c>
      <c r="T20" s="49">
        <f t="shared" ref="T20:T21" si="21">IF(N20="R","0",M20)</f>
        <v>25</v>
      </c>
      <c r="U20" s="50">
        <f>IF(N20="R","0",N20)</f>
        <v>0</v>
      </c>
      <c r="V20" s="51">
        <f t="shared" si="6"/>
        <v>0</v>
      </c>
    </row>
    <row r="21" spans="2:22" ht="25.5" customHeight="1" x14ac:dyDescent="0.25">
      <c r="B21" s="191" t="s">
        <v>24</v>
      </c>
      <c r="C21" s="192"/>
      <c r="D21" s="192"/>
      <c r="E21" s="193"/>
      <c r="F21" s="40">
        <v>20</v>
      </c>
      <c r="G21" s="38"/>
      <c r="H21" s="12"/>
      <c r="I21" s="153" t="s">
        <v>25</v>
      </c>
      <c r="J21" s="153"/>
      <c r="K21" s="153"/>
      <c r="L21" s="153"/>
      <c r="M21" s="39">
        <v>20</v>
      </c>
      <c r="N21" s="38"/>
      <c r="O21">
        <f t="shared" si="1"/>
        <v>1</v>
      </c>
      <c r="P21">
        <f t="shared" si="2"/>
        <v>1</v>
      </c>
      <c r="Q21" s="49">
        <f t="shared" si="20"/>
        <v>20</v>
      </c>
      <c r="R21" s="50">
        <f t="shared" ref="R21:R22" si="22">IF(G21="R","0",G21)</f>
        <v>0</v>
      </c>
      <c r="S21" s="51">
        <f t="shared" si="3"/>
        <v>0</v>
      </c>
      <c r="T21" s="49">
        <f t="shared" si="21"/>
        <v>20</v>
      </c>
      <c r="U21" s="50">
        <f t="shared" ref="U21" si="23">IF(N21="R","0",N21)</f>
        <v>0</v>
      </c>
      <c r="V21" s="51">
        <f t="shared" si="6"/>
        <v>0</v>
      </c>
    </row>
    <row r="22" spans="2:22" ht="25.5" customHeight="1" thickBot="1" x14ac:dyDescent="0.3">
      <c r="B22" s="194" t="s">
        <v>26</v>
      </c>
      <c r="C22" s="195"/>
      <c r="D22" s="195"/>
      <c r="E22" s="196"/>
      <c r="F22" s="41">
        <v>15</v>
      </c>
      <c r="G22" s="38"/>
      <c r="H22" s="12"/>
      <c r="I22" s="197" t="s">
        <v>27</v>
      </c>
      <c r="J22" s="197"/>
      <c r="K22" s="197"/>
      <c r="L22" s="197"/>
      <c r="M22" s="41">
        <v>10</v>
      </c>
      <c r="N22" s="38"/>
      <c r="O22">
        <f t="shared" si="1"/>
        <v>1</v>
      </c>
      <c r="P22">
        <f t="shared" si="2"/>
        <v>1</v>
      </c>
      <c r="Q22" s="49">
        <f t="shared" si="20"/>
        <v>15</v>
      </c>
      <c r="R22" s="50">
        <f t="shared" si="22"/>
        <v>0</v>
      </c>
      <c r="S22" s="51">
        <f t="shared" si="3"/>
        <v>0</v>
      </c>
      <c r="T22" s="49">
        <f t="shared" ref="T22" si="24">IF(N22="R","0",M22)</f>
        <v>10</v>
      </c>
      <c r="U22" s="50">
        <f t="shared" ref="U22" si="25">IF(N22="R","0",N22)</f>
        <v>0</v>
      </c>
      <c r="V22" s="51">
        <f t="shared" ref="V22" si="26">T22*U22</f>
        <v>0</v>
      </c>
    </row>
    <row r="23" spans="2:22" ht="15.75" thickBot="1" x14ac:dyDescent="0.3">
      <c r="B23" s="171" t="s">
        <v>28</v>
      </c>
      <c r="C23" s="172"/>
      <c r="D23" s="172"/>
      <c r="E23" s="172"/>
      <c r="F23" s="172"/>
      <c r="G23" s="172"/>
      <c r="H23" s="129">
        <f>Q24</f>
        <v>0</v>
      </c>
      <c r="I23" s="129"/>
      <c r="J23" s="129"/>
      <c r="K23" s="129"/>
      <c r="L23" s="130" t="str">
        <f>IF(O23&gt;0,"NON AMMISSIBILE","")</f>
        <v>NON AMMISSIBILE</v>
      </c>
      <c r="M23" s="130"/>
      <c r="N23" s="131"/>
      <c r="O23">
        <f>SUM(O11:P22)</f>
        <v>24</v>
      </c>
      <c r="Q23" s="48">
        <f>SUM(Q11:Q22)</f>
        <v>225</v>
      </c>
      <c r="R23" s="48"/>
      <c r="S23" s="48">
        <f>SUM(S11:S22)</f>
        <v>0</v>
      </c>
      <c r="T23" s="48">
        <f>SUM(T11:T22)</f>
        <v>255</v>
      </c>
      <c r="U23" s="48"/>
      <c r="V23">
        <f>SUM(V11:V22)</f>
        <v>0</v>
      </c>
    </row>
    <row r="24" spans="2:22" ht="15.75" thickBot="1" x14ac:dyDescent="0.3">
      <c r="Q24" s="52">
        <f>(S23+V23)/(Q23+T23)</f>
        <v>0</v>
      </c>
      <c r="R24" s="48"/>
      <c r="S24" s="48"/>
      <c r="T24" s="48"/>
      <c r="U24" s="48"/>
    </row>
    <row r="25" spans="2:22" ht="15.75" thickBot="1" x14ac:dyDescent="0.3">
      <c r="B25" s="180" t="s">
        <v>29</v>
      </c>
      <c r="C25" s="174"/>
      <c r="D25" s="174"/>
      <c r="E25" s="174"/>
      <c r="F25" s="174"/>
      <c r="G25" s="174"/>
      <c r="H25" s="174"/>
      <c r="I25" s="174"/>
      <c r="J25" s="174"/>
      <c r="K25" s="165"/>
      <c r="L25" s="165"/>
      <c r="M25" s="165"/>
      <c r="N25" s="166"/>
    </row>
    <row r="26" spans="2:22" ht="15.75" thickBot="1" x14ac:dyDescent="0.3">
      <c r="B26" s="181"/>
      <c r="C26" s="182"/>
      <c r="D26" s="182"/>
      <c r="E26" s="182"/>
      <c r="F26" s="182"/>
      <c r="G26" s="182"/>
      <c r="H26" s="182"/>
      <c r="I26" s="182"/>
      <c r="J26" s="183"/>
      <c r="K26" s="184" t="s">
        <v>2</v>
      </c>
      <c r="L26" s="185"/>
      <c r="M26" s="186" t="s">
        <v>30</v>
      </c>
      <c r="N26" s="187"/>
    </row>
    <row r="27" spans="2:22" x14ac:dyDescent="0.25">
      <c r="B27" s="188" t="s">
        <v>31</v>
      </c>
      <c r="C27" s="189"/>
      <c r="D27" s="189"/>
      <c r="E27" s="189"/>
      <c r="F27" s="189"/>
      <c r="G27" s="189"/>
      <c r="H27" s="189"/>
      <c r="I27" s="189"/>
      <c r="J27" s="190"/>
      <c r="K27" s="148"/>
      <c r="L27" s="149"/>
      <c r="M27" s="135"/>
      <c r="N27" s="136"/>
      <c r="O27" t="str">
        <f>IF(M27="0-3",1,"")</f>
        <v/>
      </c>
      <c r="Q27" s="49">
        <f>IF(M27="R","0",K27)</f>
        <v>0</v>
      </c>
      <c r="R27" s="50">
        <f>IF(M27="R","0",M27)</f>
        <v>0</v>
      </c>
      <c r="S27">
        <f>Q27*R27</f>
        <v>0</v>
      </c>
    </row>
    <row r="28" spans="2:22" ht="15" customHeight="1" x14ac:dyDescent="0.25">
      <c r="B28" s="137" t="s">
        <v>32</v>
      </c>
      <c r="C28" s="138"/>
      <c r="D28" s="138"/>
      <c r="E28" s="138"/>
      <c r="F28" s="138"/>
      <c r="G28" s="138"/>
      <c r="H28" s="138"/>
      <c r="I28" s="138"/>
      <c r="J28" s="139"/>
      <c r="K28" s="148"/>
      <c r="L28" s="149"/>
      <c r="M28" s="135"/>
      <c r="N28" s="136"/>
      <c r="O28" t="str">
        <f t="shared" ref="O28:O30" si="27">IF(M28="0-3",1,"")</f>
        <v/>
      </c>
      <c r="Q28" s="49">
        <f t="shared" ref="Q28:Q30" si="28">IF(M28="R","0",K28)</f>
        <v>0</v>
      </c>
      <c r="R28" s="50">
        <f t="shared" ref="R28:R30" si="29">IF(M28="R","0",M28)</f>
        <v>0</v>
      </c>
      <c r="S28">
        <f t="shared" ref="S28:S30" si="30">Q28*R28</f>
        <v>0</v>
      </c>
    </row>
    <row r="29" spans="2:22" x14ac:dyDescent="0.25">
      <c r="B29" s="137" t="s">
        <v>33</v>
      </c>
      <c r="C29" s="138"/>
      <c r="D29" s="138"/>
      <c r="E29" s="138"/>
      <c r="F29" s="138"/>
      <c r="G29" s="138"/>
      <c r="H29" s="138"/>
      <c r="I29" s="138"/>
      <c r="J29" s="139"/>
      <c r="K29" s="140"/>
      <c r="L29" s="141"/>
      <c r="M29" s="135"/>
      <c r="N29" s="136"/>
      <c r="O29" t="str">
        <f t="shared" si="27"/>
        <v/>
      </c>
      <c r="Q29" s="49">
        <f t="shared" si="28"/>
        <v>0</v>
      </c>
      <c r="R29" s="50">
        <f t="shared" si="29"/>
        <v>0</v>
      </c>
      <c r="S29">
        <f t="shared" si="30"/>
        <v>0</v>
      </c>
    </row>
    <row r="30" spans="2:22" ht="15.75" thickBot="1" x14ac:dyDescent="0.3">
      <c r="B30" s="160" t="s">
        <v>34</v>
      </c>
      <c r="C30" s="161"/>
      <c r="D30" s="161"/>
      <c r="E30" s="161"/>
      <c r="F30" s="161"/>
      <c r="G30" s="161"/>
      <c r="H30" s="161"/>
      <c r="I30" s="161"/>
      <c r="J30" s="162"/>
      <c r="K30" s="163"/>
      <c r="L30" s="164"/>
      <c r="M30" s="135"/>
      <c r="N30" s="136"/>
      <c r="O30" t="str">
        <f t="shared" si="27"/>
        <v/>
      </c>
      <c r="Q30" s="49">
        <f t="shared" si="28"/>
        <v>0</v>
      </c>
      <c r="R30" s="50">
        <f t="shared" si="29"/>
        <v>0</v>
      </c>
      <c r="S30">
        <f t="shared" si="30"/>
        <v>0</v>
      </c>
    </row>
    <row r="31" spans="2:22" ht="15.75" thickBot="1" x14ac:dyDescent="0.3">
      <c r="B31" s="171" t="s">
        <v>35</v>
      </c>
      <c r="C31" s="172"/>
      <c r="D31" s="172"/>
      <c r="E31" s="172"/>
      <c r="F31" s="172"/>
      <c r="G31" s="172"/>
      <c r="H31" s="172"/>
      <c r="I31" s="129" t="e">
        <f>(S31/Q31)</f>
        <v>#DIV/0!</v>
      </c>
      <c r="J31" s="129"/>
      <c r="K31" s="129"/>
      <c r="L31" s="130" t="str">
        <f>IF(O31&gt;0,"NON AMMISSIBILE","")</f>
        <v/>
      </c>
      <c r="M31" s="130"/>
      <c r="N31" s="131"/>
      <c r="O31">
        <f>SUM(O27:O30)</f>
        <v>0</v>
      </c>
      <c r="Q31" s="53">
        <f>SUM(Q27:Q30)</f>
        <v>0</v>
      </c>
      <c r="S31">
        <f>SUM(S27:S30)</f>
        <v>0</v>
      </c>
    </row>
    <row r="32" spans="2:22" ht="15.75" thickBot="1" x14ac:dyDescent="0.3"/>
    <row r="33" spans="2:14" ht="15.75" hidden="1" thickBot="1" x14ac:dyDescent="0.3">
      <c r="E33" t="s">
        <v>104</v>
      </c>
      <c r="F33">
        <v>4</v>
      </c>
      <c r="G33">
        <v>5</v>
      </c>
      <c r="H33">
        <v>6</v>
      </c>
      <c r="I33">
        <v>7</v>
      </c>
      <c r="J33" t="s">
        <v>107</v>
      </c>
    </row>
    <row r="34" spans="2:14" ht="15.75" thickBot="1" x14ac:dyDescent="0.3">
      <c r="B34" s="173" t="s">
        <v>36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5"/>
    </row>
    <row r="35" spans="2:14" x14ac:dyDescent="0.25">
      <c r="B35" s="67" t="s">
        <v>37</v>
      </c>
      <c r="C35" s="68"/>
      <c r="D35" s="68"/>
      <c r="E35" s="68"/>
      <c r="F35" s="68"/>
      <c r="G35" s="68"/>
      <c r="H35" s="68"/>
      <c r="I35" s="95" t="str">
        <f>IF(AND(H23&gt;5.9,H23&lt;7.05),4,IF(AND(H23&lt;6),"NON AMMISSIBILE",IF(AND(H23&gt;7,H23&lt;8.05),5,IF(AND(H23&gt;8,H23&lt;10.1),6,IF(AND(H23&gt;-1,H23&lt;6),"0")))))</f>
        <v>NON AMMISSIBILE</v>
      </c>
      <c r="J35" s="95"/>
      <c r="K35" s="95"/>
      <c r="L35" s="99" t="str">
        <f>IF(O23&gt;0,"NON AMMISSIBILE","")</f>
        <v>NON AMMISSIBILE</v>
      </c>
      <c r="M35" s="99"/>
      <c r="N35" s="100"/>
    </row>
    <row r="36" spans="2:14" ht="15.75" thickBot="1" x14ac:dyDescent="0.3">
      <c r="B36" s="69" t="s">
        <v>38</v>
      </c>
      <c r="C36" s="70"/>
      <c r="D36" s="70"/>
      <c r="E36" s="70"/>
      <c r="F36" s="70"/>
      <c r="G36" s="70"/>
      <c r="H36" s="70"/>
      <c r="I36" s="96" t="e">
        <f>I31*2</f>
        <v>#DIV/0!</v>
      </c>
      <c r="J36" s="96"/>
      <c r="K36" s="96"/>
      <c r="L36" s="97" t="str">
        <f>IF(O31&gt;0,"NON AMMISSIBILE","")</f>
        <v/>
      </c>
      <c r="M36" s="97"/>
      <c r="N36" s="98"/>
    </row>
    <row r="37" spans="2:14" ht="15.75" thickBot="1" x14ac:dyDescent="0.3">
      <c r="B37" s="150" t="s">
        <v>39</v>
      </c>
      <c r="C37" s="151"/>
      <c r="D37" s="151"/>
      <c r="E37" s="151"/>
      <c r="F37" s="151"/>
      <c r="G37" s="151"/>
      <c r="H37" s="151"/>
      <c r="I37" s="152" t="e">
        <f>I35+I36</f>
        <v>#VALUE!</v>
      </c>
      <c r="J37" s="152"/>
      <c r="K37" s="152"/>
      <c r="L37" s="142" t="s">
        <v>40</v>
      </c>
      <c r="M37" s="142"/>
      <c r="N37" s="143"/>
    </row>
    <row r="38" spans="2:14" ht="20.65" customHeight="1" x14ac:dyDescent="0.25">
      <c r="B38" s="144" t="s">
        <v>91</v>
      </c>
      <c r="C38" s="144"/>
      <c r="D38" s="144"/>
      <c r="K38" s="144" t="s">
        <v>92</v>
      </c>
      <c r="L38" s="144"/>
      <c r="M38" s="144"/>
    </row>
    <row r="39" spans="2:14" x14ac:dyDescent="0.25">
      <c r="B39" s="5"/>
      <c r="C39" s="5"/>
      <c r="D39" s="5"/>
      <c r="K39" s="5"/>
      <c r="L39" s="5"/>
      <c r="M39" s="5"/>
    </row>
    <row r="41" spans="2:14" ht="18.399999999999999" customHeight="1" thickBot="1" x14ac:dyDescent="0.3">
      <c r="B41" s="31" t="s">
        <v>109</v>
      </c>
    </row>
    <row r="42" spans="2:14" ht="15.75" thickBot="1" x14ac:dyDescent="0.3">
      <c r="B42" s="145" t="s">
        <v>41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6"/>
    </row>
    <row r="43" spans="2:14" ht="15.75" thickBot="1" x14ac:dyDescent="0.3">
      <c r="B43" s="145" t="s">
        <v>42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7"/>
    </row>
    <row r="44" spans="2:14" ht="10.15" customHeight="1" x14ac:dyDescent="0.25">
      <c r="B44" s="1"/>
      <c r="N44" s="2"/>
    </row>
    <row r="45" spans="2:14" x14ac:dyDescent="0.25">
      <c r="B45" s="1"/>
      <c r="C45" s="167" t="s">
        <v>43</v>
      </c>
      <c r="D45" s="167"/>
      <c r="J45" s="13"/>
      <c r="K45" s="14" t="s">
        <v>44</v>
      </c>
      <c r="L45" s="15"/>
      <c r="N45" s="2"/>
    </row>
    <row r="46" spans="2:14" x14ac:dyDescent="0.25">
      <c r="B46" s="1"/>
      <c r="C46" s="167" t="s">
        <v>45</v>
      </c>
      <c r="D46" s="167"/>
      <c r="J46" s="16"/>
      <c r="K46" s="17" t="s">
        <v>44</v>
      </c>
      <c r="N46" s="2"/>
    </row>
    <row r="47" spans="2:14" ht="10.15" customHeight="1" thickBot="1" x14ac:dyDescent="0.3">
      <c r="B47" s="1"/>
      <c r="J47" s="18"/>
      <c r="N47" s="2"/>
    </row>
    <row r="48" spans="2:14" ht="15.75" thickBot="1" x14ac:dyDescent="0.3">
      <c r="B48" s="168" t="s">
        <v>46</v>
      </c>
      <c r="C48" s="169"/>
      <c r="D48" s="169"/>
      <c r="E48" s="169"/>
      <c r="F48" s="169"/>
      <c r="G48" s="169"/>
      <c r="H48" s="170"/>
      <c r="I48" s="107">
        <f>J45</f>
        <v>0</v>
      </c>
      <c r="J48" s="108"/>
      <c r="K48" s="108"/>
      <c r="L48" s="110" t="s">
        <v>44</v>
      </c>
      <c r="M48" s="110"/>
      <c r="N48" s="111"/>
    </row>
    <row r="49" spans="2:25" ht="10.15" customHeight="1" thickBot="1" x14ac:dyDescent="0.3">
      <c r="B49" s="19"/>
      <c r="C49" s="20"/>
      <c r="D49" s="20"/>
      <c r="E49" s="20"/>
      <c r="F49" s="20"/>
      <c r="G49" s="20"/>
      <c r="H49" s="20"/>
      <c r="I49" s="21"/>
      <c r="J49" s="21"/>
      <c r="K49" s="21"/>
      <c r="L49" s="21"/>
      <c r="M49" s="21"/>
      <c r="N49" s="21"/>
    </row>
    <row r="50" spans="2:25" ht="15.75" customHeight="1" thickBot="1" x14ac:dyDescent="0.3">
      <c r="B50" s="145" t="s">
        <v>47</v>
      </c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7"/>
      <c r="P50" s="23"/>
      <c r="Q50" s="23"/>
      <c r="R50" s="23"/>
      <c r="S50" s="23"/>
      <c r="T50" s="23"/>
      <c r="U50" s="23"/>
      <c r="V50" s="23"/>
      <c r="W50" s="23"/>
      <c r="X50" s="23"/>
      <c r="Y50" s="24"/>
    </row>
    <row r="51" spans="2:25" ht="15.75" thickBot="1" x14ac:dyDescent="0.3">
      <c r="B51" s="180" t="s">
        <v>48</v>
      </c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2"/>
      <c r="P51" s="25"/>
      <c r="Q51" s="23"/>
      <c r="R51" s="23"/>
      <c r="S51" s="23"/>
      <c r="T51" s="23"/>
      <c r="U51" s="23"/>
      <c r="V51" s="23"/>
      <c r="W51" s="23"/>
      <c r="X51" s="23"/>
      <c r="Y51" s="24"/>
    </row>
    <row r="52" spans="2:25" x14ac:dyDescent="0.25">
      <c r="B52" s="22"/>
      <c r="C52" s="229" t="s">
        <v>49</v>
      </c>
      <c r="D52" s="230"/>
      <c r="E52" s="231"/>
      <c r="F52" s="229" t="s">
        <v>94</v>
      </c>
      <c r="G52" s="230"/>
      <c r="H52" s="230"/>
      <c r="I52" s="230"/>
      <c r="J52" s="231"/>
      <c r="K52" s="203" t="s">
        <v>50</v>
      </c>
      <c r="L52" s="203"/>
      <c r="M52" s="203"/>
      <c r="N52" s="204"/>
      <c r="P52" s="23"/>
      <c r="Q52" s="25"/>
      <c r="R52" s="26"/>
      <c r="S52" s="26"/>
      <c r="T52" s="26"/>
      <c r="U52" s="26"/>
      <c r="V52" s="26"/>
      <c r="W52" s="26"/>
      <c r="X52" s="25"/>
      <c r="Y52" s="25"/>
    </row>
    <row r="53" spans="2:25" ht="30" customHeight="1" x14ac:dyDescent="0.25">
      <c r="B53" s="205" t="s">
        <v>51</v>
      </c>
      <c r="C53" s="132" t="s">
        <v>52</v>
      </c>
      <c r="D53" s="133"/>
      <c r="E53" s="134"/>
      <c r="F53" s="112"/>
      <c r="G53" s="113"/>
      <c r="H53" s="113"/>
      <c r="I53" s="113"/>
      <c r="J53" s="114"/>
      <c r="K53" s="206">
        <f>F53+F54+F55</f>
        <v>0</v>
      </c>
      <c r="L53" s="207"/>
      <c r="M53" s="207"/>
      <c r="N53" s="208"/>
      <c r="P53" s="23"/>
      <c r="Q53" s="25"/>
      <c r="R53" s="26"/>
      <c r="S53" s="26"/>
      <c r="T53" s="26"/>
      <c r="U53" s="26"/>
      <c r="V53" s="26"/>
      <c r="W53" s="26"/>
      <c r="X53" s="25"/>
      <c r="Y53" s="25"/>
    </row>
    <row r="54" spans="2:25" ht="30" customHeight="1" x14ac:dyDescent="0.25">
      <c r="B54" s="105"/>
      <c r="C54" s="132" t="s">
        <v>53</v>
      </c>
      <c r="D54" s="133"/>
      <c r="E54" s="134"/>
      <c r="F54" s="112"/>
      <c r="G54" s="113"/>
      <c r="H54" s="113"/>
      <c r="I54" s="113"/>
      <c r="J54" s="114"/>
      <c r="K54" s="209"/>
      <c r="L54" s="210"/>
      <c r="M54" s="210"/>
      <c r="N54" s="211"/>
      <c r="P54" s="23"/>
      <c r="Q54" s="25"/>
      <c r="R54" s="26"/>
      <c r="S54" s="26"/>
      <c r="T54" s="26"/>
      <c r="U54" s="26"/>
      <c r="V54" s="26"/>
      <c r="W54" s="26"/>
      <c r="X54" s="25"/>
      <c r="Y54" s="25"/>
    </row>
    <row r="55" spans="2:25" ht="30" customHeight="1" thickBot="1" x14ac:dyDescent="0.3">
      <c r="B55" s="105"/>
      <c r="C55" s="154" t="s">
        <v>54</v>
      </c>
      <c r="D55" s="155"/>
      <c r="E55" s="156"/>
      <c r="F55" s="157"/>
      <c r="G55" s="158"/>
      <c r="H55" s="158"/>
      <c r="I55" s="158"/>
      <c r="J55" s="159"/>
      <c r="K55" s="209"/>
      <c r="L55" s="210"/>
      <c r="M55" s="210"/>
      <c r="N55" s="211"/>
      <c r="P55" s="23"/>
      <c r="Q55" s="25"/>
      <c r="R55" s="26"/>
      <c r="S55" s="26"/>
      <c r="T55" s="26"/>
      <c r="U55" s="26"/>
      <c r="V55" s="26"/>
      <c r="W55" s="26"/>
      <c r="X55" s="25"/>
      <c r="Y55" s="25"/>
    </row>
    <row r="56" spans="2:25" ht="30" customHeight="1" x14ac:dyDescent="0.25">
      <c r="B56" s="104" t="s">
        <v>55</v>
      </c>
      <c r="C56" s="232" t="s">
        <v>56</v>
      </c>
      <c r="D56" s="233"/>
      <c r="E56" s="234"/>
      <c r="F56" s="176"/>
      <c r="G56" s="177"/>
      <c r="H56" s="177"/>
      <c r="I56" s="177"/>
      <c r="J56" s="178"/>
      <c r="K56" s="212">
        <f>F56+F57+F58+F60</f>
        <v>0</v>
      </c>
      <c r="L56" s="213"/>
      <c r="M56" s="213"/>
      <c r="N56" s="214"/>
      <c r="P56" s="23"/>
      <c r="Q56" s="25"/>
      <c r="R56" s="26"/>
      <c r="S56" s="26"/>
      <c r="T56" s="26"/>
      <c r="U56" s="26"/>
      <c r="V56" s="26"/>
      <c r="W56" s="26"/>
      <c r="X56" s="25"/>
      <c r="Y56" s="25"/>
    </row>
    <row r="57" spans="2:25" ht="30" customHeight="1" x14ac:dyDescent="0.25">
      <c r="B57" s="105"/>
      <c r="C57" s="132" t="s">
        <v>57</v>
      </c>
      <c r="D57" s="133"/>
      <c r="E57" s="134"/>
      <c r="F57" s="112"/>
      <c r="G57" s="113"/>
      <c r="H57" s="113"/>
      <c r="I57" s="113"/>
      <c r="J57" s="114"/>
      <c r="K57" s="215"/>
      <c r="L57" s="216"/>
      <c r="M57" s="216"/>
      <c r="N57" s="217"/>
      <c r="P57" s="23"/>
      <c r="Q57" s="25"/>
      <c r="R57" s="26"/>
      <c r="S57" s="26"/>
      <c r="T57" s="26"/>
      <c r="U57" s="26"/>
      <c r="V57" s="26"/>
      <c r="W57" s="26"/>
      <c r="X57" s="25"/>
      <c r="Y57" s="25"/>
    </row>
    <row r="58" spans="2:25" ht="30" customHeight="1" x14ac:dyDescent="0.25">
      <c r="B58" s="105"/>
      <c r="C58" s="132" t="s">
        <v>58</v>
      </c>
      <c r="D58" s="133"/>
      <c r="E58" s="134"/>
      <c r="F58" s="112"/>
      <c r="G58" s="113"/>
      <c r="H58" s="113"/>
      <c r="I58" s="113"/>
      <c r="J58" s="114"/>
      <c r="K58" s="215"/>
      <c r="L58" s="216"/>
      <c r="M58" s="216"/>
      <c r="N58" s="217"/>
      <c r="P58" s="23"/>
      <c r="Q58" s="25"/>
      <c r="R58" s="26"/>
      <c r="S58" s="26"/>
      <c r="T58" s="26"/>
      <c r="U58" s="26"/>
      <c r="V58" s="26"/>
      <c r="W58" s="26"/>
      <c r="X58" s="25"/>
      <c r="Y58" s="25"/>
    </row>
    <row r="59" spans="2:25" ht="15" customHeight="1" x14ac:dyDescent="0.25">
      <c r="B59" s="105"/>
      <c r="C59" s="115"/>
      <c r="D59" s="116"/>
      <c r="E59" s="117"/>
      <c r="F59" s="118" t="s">
        <v>95</v>
      </c>
      <c r="G59" s="119"/>
      <c r="H59" s="119"/>
      <c r="I59" s="119"/>
      <c r="J59" s="120"/>
      <c r="K59" s="215"/>
      <c r="L59" s="216"/>
      <c r="M59" s="216"/>
      <c r="N59" s="217"/>
      <c r="P59" s="23"/>
      <c r="Q59" s="23"/>
      <c r="R59" s="23"/>
      <c r="S59" s="23"/>
      <c r="T59" s="23"/>
      <c r="U59" s="23"/>
      <c r="V59" s="23"/>
      <c r="W59" s="23"/>
      <c r="X59" s="23"/>
      <c r="Y59" s="24"/>
    </row>
    <row r="60" spans="2:25" ht="30" customHeight="1" thickBot="1" x14ac:dyDescent="0.3">
      <c r="B60" s="106"/>
      <c r="C60" s="71" t="s">
        <v>59</v>
      </c>
      <c r="D60" s="72"/>
      <c r="E60" s="73"/>
      <c r="F60" s="74"/>
      <c r="G60" s="75"/>
      <c r="H60" s="75"/>
      <c r="I60" s="75"/>
      <c r="J60" s="76"/>
      <c r="K60" s="218"/>
      <c r="L60" s="219"/>
      <c r="M60" s="219"/>
      <c r="N60" s="220"/>
    </row>
    <row r="61" spans="2:25" ht="16.5" thickBot="1" x14ac:dyDescent="0.3">
      <c r="B61" s="221" t="s">
        <v>76</v>
      </c>
      <c r="C61" s="222"/>
      <c r="D61" s="222"/>
      <c r="E61" s="222"/>
      <c r="F61" s="222"/>
      <c r="G61" s="222"/>
      <c r="H61" s="222"/>
      <c r="I61" s="222"/>
      <c r="J61" s="222"/>
      <c r="K61" s="223">
        <f>K53+K56</f>
        <v>0</v>
      </c>
      <c r="L61" s="224"/>
      <c r="M61" s="224"/>
      <c r="N61" s="225"/>
    </row>
    <row r="62" spans="2:25" x14ac:dyDescent="0.25">
      <c r="B62" s="124" t="str">
        <f>IF(K61=22,"La commissione può applicare 2 punti","")</f>
        <v/>
      </c>
      <c r="C62" s="125"/>
      <c r="D62" s="125"/>
      <c r="E62" s="125"/>
      <c r="F62" s="125"/>
      <c r="G62" s="125"/>
      <c r="H62" s="125"/>
      <c r="I62" s="125"/>
      <c r="J62" s="125"/>
      <c r="K62" s="126"/>
      <c r="L62" s="127"/>
      <c r="M62" s="127"/>
      <c r="N62" s="128"/>
    </row>
    <row r="63" spans="2:25" ht="15.75" thickBot="1" x14ac:dyDescent="0.3">
      <c r="B63" s="124" t="str">
        <f>IF(K61=23,"La commissione può applicare 1 punto","")</f>
        <v/>
      </c>
      <c r="C63" s="125"/>
      <c r="D63" s="125"/>
      <c r="E63" s="125"/>
      <c r="F63" s="125"/>
      <c r="G63" s="125"/>
      <c r="H63" s="125"/>
      <c r="I63" s="125"/>
      <c r="J63" s="125"/>
      <c r="K63" s="226"/>
      <c r="L63" s="227"/>
      <c r="M63" s="227"/>
      <c r="N63" s="228"/>
    </row>
    <row r="64" spans="2:25" ht="15.75" thickBot="1" x14ac:dyDescent="0.3">
      <c r="B64" s="107" t="s">
        <v>60</v>
      </c>
      <c r="C64" s="108"/>
      <c r="D64" s="108"/>
      <c r="E64" s="108"/>
      <c r="F64" s="108"/>
      <c r="G64" s="108"/>
      <c r="H64" s="108"/>
      <c r="I64" s="108"/>
      <c r="J64" s="109"/>
      <c r="K64" s="42">
        <f>K61+K62+K63</f>
        <v>0</v>
      </c>
      <c r="L64" s="110" t="s">
        <v>44</v>
      </c>
      <c r="M64" s="110"/>
      <c r="N64" s="111"/>
    </row>
    <row r="66" spans="2:14" hidden="1" x14ac:dyDescent="0.25">
      <c r="B66" s="19"/>
      <c r="C66" s="44">
        <v>0</v>
      </c>
      <c r="D66" s="44">
        <v>1</v>
      </c>
      <c r="E66" s="44">
        <v>2</v>
      </c>
      <c r="F66" s="44">
        <v>3</v>
      </c>
      <c r="G66" s="44">
        <v>4</v>
      </c>
      <c r="H66" s="44">
        <v>5</v>
      </c>
      <c r="I66" s="21"/>
      <c r="J66" s="21"/>
      <c r="K66" s="21"/>
      <c r="L66" s="21"/>
      <c r="M66" s="21"/>
      <c r="N66" s="21"/>
    </row>
    <row r="67" spans="2:14" hidden="1" x14ac:dyDescent="0.25">
      <c r="B67" s="19"/>
      <c r="C67" s="44">
        <v>0</v>
      </c>
      <c r="D67" s="44">
        <v>1</v>
      </c>
      <c r="E67" s="44">
        <v>2</v>
      </c>
      <c r="F67" s="44">
        <v>3</v>
      </c>
      <c r="G67" s="44">
        <v>4</v>
      </c>
      <c r="H67" s="44">
        <v>5</v>
      </c>
      <c r="I67" s="47">
        <v>6</v>
      </c>
      <c r="J67" s="47">
        <v>7</v>
      </c>
      <c r="K67" s="47">
        <v>8</v>
      </c>
      <c r="L67" s="47">
        <v>9</v>
      </c>
      <c r="M67" s="47">
        <v>10</v>
      </c>
      <c r="N67" s="21"/>
    </row>
    <row r="68" spans="2:14" hidden="1" x14ac:dyDescent="0.25">
      <c r="B68" s="19"/>
      <c r="C68" s="44">
        <v>0</v>
      </c>
      <c r="D68" s="44">
        <v>1</v>
      </c>
      <c r="E68" s="44"/>
      <c r="F68" s="44"/>
      <c r="G68" s="44"/>
      <c r="H68" s="44"/>
      <c r="I68" s="21"/>
      <c r="J68" s="21"/>
      <c r="K68" s="21"/>
      <c r="L68" s="21"/>
      <c r="M68" s="21"/>
      <c r="N68" s="21"/>
    </row>
    <row r="69" spans="2:14" hidden="1" x14ac:dyDescent="0.25">
      <c r="B69" s="19"/>
      <c r="C69" s="44">
        <v>0</v>
      </c>
      <c r="D69" s="44">
        <v>2</v>
      </c>
      <c r="E69" s="44"/>
      <c r="F69" s="44"/>
      <c r="G69" s="44"/>
      <c r="H69" s="44"/>
      <c r="I69" s="21"/>
      <c r="J69" s="21"/>
      <c r="K69" s="21"/>
      <c r="L69" s="21"/>
      <c r="M69" s="21"/>
      <c r="N69" s="21"/>
    </row>
    <row r="70" spans="2:14" ht="15.75" thickBot="1" x14ac:dyDescent="0.3"/>
    <row r="71" spans="2:14" ht="15" customHeight="1" x14ac:dyDescent="0.25">
      <c r="B71" s="77" t="s">
        <v>61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9"/>
    </row>
    <row r="72" spans="2:14" ht="15" customHeight="1" x14ac:dyDescent="0.25">
      <c r="B72" s="86" t="s">
        <v>62</v>
      </c>
      <c r="C72" s="87"/>
      <c r="D72" s="87"/>
      <c r="E72" s="87"/>
      <c r="F72" s="87"/>
      <c r="G72" s="87"/>
      <c r="H72" s="88"/>
      <c r="I72" s="92" t="e">
        <f>I37</f>
        <v>#VALUE!</v>
      </c>
      <c r="J72" s="93"/>
      <c r="K72" s="93"/>
      <c r="L72" s="93"/>
      <c r="M72" s="93"/>
      <c r="N72" s="94"/>
    </row>
    <row r="73" spans="2:14" ht="15" customHeight="1" x14ac:dyDescent="0.25">
      <c r="B73" s="89" t="s">
        <v>63</v>
      </c>
      <c r="C73" s="90"/>
      <c r="D73" s="90"/>
      <c r="E73" s="90"/>
      <c r="F73" s="90"/>
      <c r="G73" s="90"/>
      <c r="H73" s="91"/>
      <c r="I73" s="101">
        <f>I48</f>
        <v>0</v>
      </c>
      <c r="J73" s="102"/>
      <c r="K73" s="102"/>
      <c r="L73" s="102"/>
      <c r="M73" s="102"/>
      <c r="N73" s="103"/>
    </row>
    <row r="74" spans="2:14" ht="15" customHeight="1" x14ac:dyDescent="0.25">
      <c r="B74" s="89" t="s">
        <v>64</v>
      </c>
      <c r="C74" s="90"/>
      <c r="D74" s="90"/>
      <c r="E74" s="90"/>
      <c r="F74" s="90"/>
      <c r="G74" s="90"/>
      <c r="H74" s="91"/>
      <c r="I74" s="101">
        <f>K64</f>
        <v>0</v>
      </c>
      <c r="J74" s="102"/>
      <c r="K74" s="102"/>
      <c r="L74" s="102"/>
      <c r="M74" s="102"/>
      <c r="N74" s="103"/>
    </row>
    <row r="75" spans="2:14" s="43" customFormat="1" ht="15" customHeight="1" x14ac:dyDescent="0.25">
      <c r="B75" s="80" t="s">
        <v>65</v>
      </c>
      <c r="C75" s="81"/>
      <c r="D75" s="81"/>
      <c r="E75" s="81"/>
      <c r="F75" s="81"/>
      <c r="G75" s="81"/>
      <c r="H75" s="82"/>
      <c r="I75" s="83" t="e">
        <f>I72+I73+I74</f>
        <v>#VALUE!</v>
      </c>
      <c r="J75" s="84"/>
      <c r="K75" s="84"/>
      <c r="L75" s="84"/>
      <c r="M75" s="84"/>
      <c r="N75" s="85"/>
    </row>
    <row r="77" spans="2:14" x14ac:dyDescent="0.25">
      <c r="B77" t="s">
        <v>66</v>
      </c>
      <c r="E77" s="122"/>
      <c r="F77" s="122"/>
      <c r="G77" s="122"/>
      <c r="H77" s="122"/>
      <c r="I77" s="122"/>
      <c r="J77" s="122"/>
      <c r="K77" s="122"/>
      <c r="L77" s="122"/>
      <c r="M77" s="122"/>
    </row>
    <row r="78" spans="2:14" x14ac:dyDescent="0.25"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  <row r="79" spans="2:14" x14ac:dyDescent="0.25"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</row>
    <row r="80" spans="2:14" x14ac:dyDescent="0.25">
      <c r="B80" s="199" t="s">
        <v>93</v>
      </c>
      <c r="C80" s="199"/>
      <c r="D80" s="199"/>
      <c r="E80" s="200"/>
      <c r="F80" s="200"/>
      <c r="G80" s="200"/>
      <c r="H80" s="200"/>
      <c r="I80" s="200"/>
      <c r="J80" s="200"/>
    </row>
    <row r="82" spans="2:13" x14ac:dyDescent="0.25">
      <c r="B82" s="167" t="s">
        <v>67</v>
      </c>
      <c r="C82" s="167"/>
      <c r="D82" s="167"/>
      <c r="E82" s="167"/>
    </row>
    <row r="83" spans="2:13" x14ac:dyDescent="0.25">
      <c r="B83" s="167" t="s">
        <v>68</v>
      </c>
      <c r="C83" s="167"/>
      <c r="D83" s="167"/>
      <c r="E83" s="167"/>
      <c r="H83" s="167" t="s">
        <v>69</v>
      </c>
      <c r="I83" s="167"/>
      <c r="J83" s="167"/>
      <c r="K83" s="167"/>
      <c r="L83" s="167"/>
    </row>
    <row r="84" spans="2:13" x14ac:dyDescent="0.25">
      <c r="B84" s="65" t="s">
        <v>70</v>
      </c>
      <c r="C84" s="65"/>
      <c r="D84" s="65"/>
      <c r="E84" s="65"/>
      <c r="H84" s="5"/>
      <c r="I84" s="5"/>
      <c r="J84" s="5"/>
      <c r="K84" s="5"/>
      <c r="L84" s="5"/>
      <c r="M84" s="5"/>
    </row>
    <row r="85" spans="2:13" x14ac:dyDescent="0.25">
      <c r="B85" s="66" t="s">
        <v>71</v>
      </c>
      <c r="C85" s="66"/>
      <c r="D85" s="66"/>
      <c r="E85" s="66"/>
      <c r="H85" s="5"/>
      <c r="I85" s="5"/>
      <c r="J85" s="5"/>
      <c r="K85" s="5"/>
      <c r="L85" s="5"/>
      <c r="M85" s="5"/>
    </row>
    <row r="86" spans="2:13" x14ac:dyDescent="0.25">
      <c r="B86" s="66" t="s">
        <v>72</v>
      </c>
      <c r="C86" s="66"/>
      <c r="D86" s="66"/>
      <c r="E86" s="66"/>
      <c r="H86" s="5"/>
      <c r="I86" s="5"/>
      <c r="J86" s="5"/>
      <c r="K86" s="5"/>
      <c r="L86" s="5"/>
      <c r="M86" s="5"/>
    </row>
    <row r="87" spans="2:13" x14ac:dyDescent="0.25">
      <c r="B87" s="66" t="s">
        <v>73</v>
      </c>
      <c r="C87" s="66"/>
      <c r="D87" s="66"/>
      <c r="E87" s="66"/>
      <c r="H87" s="5"/>
      <c r="I87" s="5"/>
      <c r="J87" s="5"/>
      <c r="K87" s="5"/>
      <c r="L87" s="5"/>
      <c r="M87" s="5"/>
    </row>
    <row r="88" spans="2:13" x14ac:dyDescent="0.25">
      <c r="B88" s="66" t="s">
        <v>74</v>
      </c>
      <c r="C88" s="66"/>
      <c r="D88" s="66"/>
      <c r="E88" s="66"/>
      <c r="H88" s="5"/>
      <c r="I88" s="5"/>
      <c r="J88" s="5"/>
      <c r="K88" s="5"/>
      <c r="L88" s="5"/>
      <c r="M88" s="5"/>
    </row>
    <row r="89" spans="2:13" x14ac:dyDescent="0.25">
      <c r="B89" s="66" t="s">
        <v>75</v>
      </c>
      <c r="C89" s="66"/>
      <c r="D89" s="66"/>
      <c r="E89" s="66"/>
      <c r="H89" s="5"/>
      <c r="I89" s="5"/>
      <c r="J89" s="5"/>
      <c r="K89" s="5"/>
      <c r="L89" s="5"/>
      <c r="M89" s="5"/>
    </row>
  </sheetData>
  <sheetProtection algorithmName="SHA-512" hashValue="VRClqQALOHwADPQ1+I/ESfuLmqKgXfVwBqkRQlCsik0uKZ1VGOKstQXIrSv+3W1iws/VwnqfA01oIOeN6XrZlg==" saltValue="xi783bAsLv7aM3vgTEgihA==" spinCount="100000" sheet="1" objects="1" scenarios="1" selectLockedCells="1"/>
  <mergeCells count="126">
    <mergeCell ref="B80:D80"/>
    <mergeCell ref="E80:J80"/>
    <mergeCell ref="B82:E82"/>
    <mergeCell ref="I48:K48"/>
    <mergeCell ref="L48:N48"/>
    <mergeCell ref="B83:E83"/>
    <mergeCell ref="H83:L83"/>
    <mergeCell ref="E77:M77"/>
    <mergeCell ref="B78:M78"/>
    <mergeCell ref="B79:M79"/>
    <mergeCell ref="B50:N50"/>
    <mergeCell ref="B51:N51"/>
    <mergeCell ref="K52:N52"/>
    <mergeCell ref="B53:B55"/>
    <mergeCell ref="K53:N55"/>
    <mergeCell ref="K56:N60"/>
    <mergeCell ref="B61:J61"/>
    <mergeCell ref="K61:N61"/>
    <mergeCell ref="B63:J63"/>
    <mergeCell ref="K63:N63"/>
    <mergeCell ref="C52:E52"/>
    <mergeCell ref="F52:J52"/>
    <mergeCell ref="C56:E56"/>
    <mergeCell ref="C57:E57"/>
    <mergeCell ref="B9:N9"/>
    <mergeCell ref="B11:E11"/>
    <mergeCell ref="I11:L11"/>
    <mergeCell ref="B25:N25"/>
    <mergeCell ref="B26:J26"/>
    <mergeCell ref="K26:L26"/>
    <mergeCell ref="M26:N26"/>
    <mergeCell ref="B27:J27"/>
    <mergeCell ref="K27:L27"/>
    <mergeCell ref="M27:N27"/>
    <mergeCell ref="B21:E21"/>
    <mergeCell ref="I21:L21"/>
    <mergeCell ref="B22:E22"/>
    <mergeCell ref="I22:L22"/>
    <mergeCell ref="B23:G23"/>
    <mergeCell ref="B15:E15"/>
    <mergeCell ref="I15:L15"/>
    <mergeCell ref="B16:E16"/>
    <mergeCell ref="I16:L16"/>
    <mergeCell ref="B17:E17"/>
    <mergeCell ref="I17:L17"/>
    <mergeCell ref="C45:D45"/>
    <mergeCell ref="C46:D46"/>
    <mergeCell ref="B48:H48"/>
    <mergeCell ref="M30:N30"/>
    <mergeCell ref="B31:H31"/>
    <mergeCell ref="B34:N34"/>
    <mergeCell ref="B28:J28"/>
    <mergeCell ref="C58:E58"/>
    <mergeCell ref="F56:J56"/>
    <mergeCell ref="I73:N73"/>
    <mergeCell ref="K28:L28"/>
    <mergeCell ref="B37:H37"/>
    <mergeCell ref="I37:K37"/>
    <mergeCell ref="I12:L12"/>
    <mergeCell ref="B13:E13"/>
    <mergeCell ref="I13:L13"/>
    <mergeCell ref="B14:E14"/>
    <mergeCell ref="I14:L14"/>
    <mergeCell ref="B12:E12"/>
    <mergeCell ref="C54:E54"/>
    <mergeCell ref="C55:E55"/>
    <mergeCell ref="F53:J53"/>
    <mergeCell ref="F54:J54"/>
    <mergeCell ref="F55:J55"/>
    <mergeCell ref="B18:E18"/>
    <mergeCell ref="I18:L18"/>
    <mergeCell ref="B19:E19"/>
    <mergeCell ref="I19:L19"/>
    <mergeCell ref="B20:E20"/>
    <mergeCell ref="I20:L20"/>
    <mergeCell ref="B30:J30"/>
    <mergeCell ref="K30:L30"/>
    <mergeCell ref="B42:N42"/>
    <mergeCell ref="L64:N64"/>
    <mergeCell ref="F57:J57"/>
    <mergeCell ref="F58:J58"/>
    <mergeCell ref="C59:E59"/>
    <mergeCell ref="F59:J59"/>
    <mergeCell ref="D5:E5"/>
    <mergeCell ref="J5:M5"/>
    <mergeCell ref="F6:M6"/>
    <mergeCell ref="F7:M7"/>
    <mergeCell ref="B62:J62"/>
    <mergeCell ref="K62:N62"/>
    <mergeCell ref="H23:K23"/>
    <mergeCell ref="L23:N23"/>
    <mergeCell ref="I31:K31"/>
    <mergeCell ref="L31:N31"/>
    <mergeCell ref="C53:E53"/>
    <mergeCell ref="M28:N28"/>
    <mergeCell ref="B29:J29"/>
    <mergeCell ref="K29:L29"/>
    <mergeCell ref="M29:N29"/>
    <mergeCell ref="L37:N37"/>
    <mergeCell ref="B38:D38"/>
    <mergeCell ref="K38:M38"/>
    <mergeCell ref="B43:N43"/>
    <mergeCell ref="B84:E84"/>
    <mergeCell ref="B85:E85"/>
    <mergeCell ref="B89:E89"/>
    <mergeCell ref="B88:E88"/>
    <mergeCell ref="B87:E87"/>
    <mergeCell ref="B86:E86"/>
    <mergeCell ref="B35:H35"/>
    <mergeCell ref="B36:H36"/>
    <mergeCell ref="C60:E60"/>
    <mergeCell ref="F60:J60"/>
    <mergeCell ref="B71:N71"/>
    <mergeCell ref="B75:H75"/>
    <mergeCell ref="I75:N75"/>
    <mergeCell ref="B72:H72"/>
    <mergeCell ref="B73:H73"/>
    <mergeCell ref="B74:H74"/>
    <mergeCell ref="I72:N72"/>
    <mergeCell ref="I35:K35"/>
    <mergeCell ref="I36:K36"/>
    <mergeCell ref="L36:N36"/>
    <mergeCell ref="L35:N35"/>
    <mergeCell ref="I74:N74"/>
    <mergeCell ref="B56:B60"/>
    <mergeCell ref="B64:J64"/>
  </mergeCells>
  <conditionalFormatting sqref="K64">
    <cfRule type="cellIs" dxfId="21" priority="29" operator="lessThan">
      <formula>24</formula>
    </cfRule>
  </conditionalFormatting>
  <conditionalFormatting sqref="K62:N62">
    <cfRule type="expression" dxfId="20" priority="22">
      <formula>IF($K$61&gt;21,$K$61&lt;23)</formula>
    </cfRule>
  </conditionalFormatting>
  <conditionalFormatting sqref="K63:N63">
    <cfRule type="expression" dxfId="19" priority="20">
      <formula>IF($K$61&gt;22,$K$61&lt;24)</formula>
    </cfRule>
  </conditionalFormatting>
  <conditionalFormatting sqref="G11">
    <cfRule type="containsBlanks" dxfId="18" priority="18">
      <formula>LEN(TRIM(G11))=0</formula>
    </cfRule>
    <cfRule type="cellIs" dxfId="17" priority="19" operator="lessThan">
      <formula>6</formula>
    </cfRule>
  </conditionalFormatting>
  <conditionalFormatting sqref="G12:G22">
    <cfRule type="containsBlanks" dxfId="16" priority="16">
      <formula>LEN(TRIM(G12))=0</formula>
    </cfRule>
    <cfRule type="cellIs" dxfId="15" priority="17" operator="lessThan">
      <formula>6</formula>
    </cfRule>
  </conditionalFormatting>
  <conditionalFormatting sqref="N11:N22">
    <cfRule type="containsBlanks" dxfId="14" priority="14">
      <formula>LEN(TRIM(N11))=0</formula>
    </cfRule>
    <cfRule type="cellIs" dxfId="13" priority="15" operator="lessThan">
      <formula>6</formula>
    </cfRule>
  </conditionalFormatting>
  <conditionalFormatting sqref="H23:K23">
    <cfRule type="cellIs" dxfId="12" priority="13" operator="lessThan">
      <formula>5.9</formula>
    </cfRule>
  </conditionalFormatting>
  <conditionalFormatting sqref="L23:N23">
    <cfRule type="containsText" dxfId="11" priority="12" operator="containsText" text="NON AMMISSIBILE">
      <formula>NOT(ISERROR(SEARCH("NON AMMISSIBILE",L23)))</formula>
    </cfRule>
  </conditionalFormatting>
  <conditionalFormatting sqref="M27:N30">
    <cfRule type="cellIs" dxfId="10" priority="11" operator="equal">
      <formula>"0-3"</formula>
    </cfRule>
  </conditionalFormatting>
  <conditionalFormatting sqref="L31:N31">
    <cfRule type="containsText" dxfId="9" priority="10" operator="containsText" text="NON AMMISSIBILE">
      <formula>NOT(ISERROR(SEARCH("NON AMMISSIBILE",L31)))</formula>
    </cfRule>
  </conditionalFormatting>
  <conditionalFormatting sqref="L35:N35">
    <cfRule type="containsText" dxfId="8" priority="9" operator="containsText" text="NON AMMISSIBILE">
      <formula>NOT(ISERROR(SEARCH("NON AMMISSIBILE",L35)))</formula>
    </cfRule>
  </conditionalFormatting>
  <conditionalFormatting sqref="L36:N36">
    <cfRule type="containsText" dxfId="7" priority="8" operator="containsText" text="NON AMMISSIBILE">
      <formula>NOT(ISERROR(SEARCH("NON AMMISSIBILE",L36)))</formula>
    </cfRule>
  </conditionalFormatting>
  <conditionalFormatting sqref="I48:K48">
    <cfRule type="cellIs" dxfId="6" priority="7" operator="lessThan">
      <formula>24</formula>
    </cfRule>
    <cfRule type="cellIs" dxfId="5" priority="6" operator="equal">
      <formula>0</formula>
    </cfRule>
  </conditionalFormatting>
  <conditionalFormatting sqref="I72:N72">
    <cfRule type="cellIs" dxfId="4" priority="5" operator="lessThan">
      <formula>12</formula>
    </cfRule>
  </conditionalFormatting>
  <conditionalFormatting sqref="I73:N73">
    <cfRule type="cellIs" dxfId="3" priority="4" operator="lessThan">
      <formula>24</formula>
    </cfRule>
  </conditionalFormatting>
  <conditionalFormatting sqref="I74:N74">
    <cfRule type="cellIs" dxfId="2" priority="3" operator="lessThan">
      <formula>24</formula>
    </cfRule>
  </conditionalFormatting>
  <conditionalFormatting sqref="I75:N75">
    <cfRule type="cellIs" dxfId="1" priority="2" operator="lessThan">
      <formula>60</formula>
    </cfRule>
  </conditionalFormatting>
  <conditionalFormatting sqref="I35:K35">
    <cfRule type="containsText" dxfId="0" priority="1" operator="containsText" text="NON AMMISSIBILE">
      <formula>NOT(ISERROR(SEARCH("NON AMMISSIBILE",I35)))</formula>
    </cfRule>
  </conditionalFormatting>
  <dataValidations count="6">
    <dataValidation type="list" showInputMessage="1" showErrorMessage="1" errorTitle="ERRORE" error="INSERIRE UN VALORE INCLUSO NELL'ELENCO" promptTitle="ATTENZIONE" prompt="QUESTA CELLA PUO' ESSERE COMPILATA SOLO SE IL PUNTEGGIO PARZIALE E' 23" sqref="K63:N63">
      <formula1>$C$68:$D$68</formula1>
    </dataValidation>
    <dataValidation type="list" allowBlank="1" showInputMessage="1" showErrorMessage="1" errorTitle="ERRORE" error="INSERIRE UN VALORE INCLUSO NELL'ELENCO" promptTitle="ATTENZIONE" prompt="QUESTA CELLA PUO' ESSERE COMPILATA SOLO SE IL PUNTEGGIO PARZIALE E' 22" sqref="K62:N62">
      <formula1>$C$69:$D$69</formula1>
    </dataValidation>
    <dataValidation type="list" allowBlank="1" showInputMessage="1" showErrorMessage="1" errorTitle="ERRORE" error="INSERIRE UN VALORE INCLUSO NELL'ELENCO" sqref="F60:J60">
      <formula1>$C$67:$M$67</formula1>
    </dataValidation>
    <dataValidation type="list" allowBlank="1" showInputMessage="1" showErrorMessage="1" errorTitle="ERRORE" error="INSERIRE UN VALORE INCLUSO NELL'ELENCO" sqref="F53:J58">
      <formula1>$C$66:$H$66</formula1>
    </dataValidation>
    <dataValidation type="list" allowBlank="1" showInputMessage="1" showErrorMessage="1" errorTitle="ERRORE" error="INSERIRE UN VALORE INCLUSO NELL'ELENCO" sqref="E33:H33">
      <formula1>$E$33:$H$33</formula1>
    </dataValidation>
    <dataValidation type="list" allowBlank="1" showInputMessage="1" showErrorMessage="1" errorTitle="ERRORE" error="INSERIRE UN VALORE INCLUSO NELL'ELENCO" sqref="M27:N30">
      <formula1>$E$33:$J$33</formula1>
    </dataValidation>
  </dataValidations>
  <pageMargins left="0" right="0" top="0.55118110236220474" bottom="0.55118110236220474" header="0.31496062992125984" footer="0.31496062992125984"/>
  <pageSetup paperSize="9" orientation="portrait" r:id="rId1"/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LEGGIMI</vt:lpstr>
      <vt:lpstr>COGNOME NOME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Alessio Vedovetto</dc:creator>
  <cp:lastModifiedBy>Alessio Vedovetto</cp:lastModifiedBy>
  <cp:lastPrinted>2022-09-30T08:57:08Z</cp:lastPrinted>
  <dcterms:created xsi:type="dcterms:W3CDTF">2022-09-16T09:30:21Z</dcterms:created>
  <dcterms:modified xsi:type="dcterms:W3CDTF">2023-10-02T09:12:28Z</dcterms:modified>
</cp:coreProperties>
</file>